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45" windowHeight="4710" activeTab="0"/>
  </bookViews>
  <sheets>
    <sheet name="MUNI" sheetId="1" r:id="rId1"/>
  </sheets>
  <definedNames>
    <definedName name="_xlnm.Print_Area" localSheetId="0">'MUNI'!$A$1:$F$4414</definedName>
  </definedNames>
  <calcPr fullCalcOnLoad="1"/>
</workbook>
</file>

<file path=xl/sharedStrings.xml><?xml version="1.0" encoding="utf-8"?>
<sst xmlns="http://schemas.openxmlformats.org/spreadsheetml/2006/main" count="4633" uniqueCount="3015">
  <si>
    <t xml:space="preserve">    Girardville Borough</t>
  </si>
  <si>
    <t xml:space="preserve">    Gordon Borough</t>
  </si>
  <si>
    <t xml:space="preserve">    Ringtown Borough</t>
  </si>
  <si>
    <t>PINE GROVE AREA</t>
  </si>
  <si>
    <t xml:space="preserve">    Sugarcreek Borough</t>
  </si>
  <si>
    <t xml:space="preserve">    Saxonburg Borough</t>
  </si>
  <si>
    <t xml:space="preserve">    Winfield Township</t>
  </si>
  <si>
    <t>Buffalo Township</t>
  </si>
  <si>
    <t>See Freeport Area</t>
  </si>
  <si>
    <t>Allegheny Township</t>
  </si>
  <si>
    <t>See Allegheny-Clarion</t>
  </si>
  <si>
    <t>CAMBRIA  COUNTY</t>
  </si>
  <si>
    <t>BLACKLICK VALLEY</t>
  </si>
  <si>
    <t xml:space="preserve">    Nanty-Glo Borough</t>
  </si>
  <si>
    <t xml:space="preserve">    Vintondale Borough</t>
  </si>
  <si>
    <t>CAMBRIA HEIGHTS</t>
  </si>
  <si>
    <t xml:space="preserve">    Carrolltown Borough</t>
  </si>
  <si>
    <t xml:space="preserve">    Chest Township</t>
  </si>
  <si>
    <t xml:space="preserve">    Chest Springs Borough</t>
  </si>
  <si>
    <t xml:space="preserve">    East Carroll Township</t>
  </si>
  <si>
    <t xml:space="preserve">    Elder Township</t>
  </si>
  <si>
    <t xml:space="preserve">    Hastings Borough</t>
  </si>
  <si>
    <t xml:space="preserve">    South Manheim Township</t>
  </si>
  <si>
    <t>SHENANDOAH VALLEY</t>
  </si>
  <si>
    <t xml:space="preserve">    Shenandoah Borough</t>
  </si>
  <si>
    <t xml:space="preserve">    West Mahanoy Township</t>
  </si>
  <si>
    <t>TAMAQUA AREA</t>
  </si>
  <si>
    <t xml:space="preserve">    Tamaqua Borough</t>
  </si>
  <si>
    <t xml:space="preserve">    West Penn Township</t>
  </si>
  <si>
    <t>TRI-VALLEY</t>
  </si>
  <si>
    <t xml:space="preserve">    Barry Township</t>
  </si>
  <si>
    <t xml:space="preserve">    Hegins Township</t>
  </si>
  <si>
    <t xml:space="preserve">    Hubley Township</t>
  </si>
  <si>
    <t xml:space="preserve">    Upper Mahantango Township</t>
  </si>
  <si>
    <t>WILLIAMS VALLEY</t>
  </si>
  <si>
    <t xml:space="preserve">    Tower City Borough</t>
  </si>
  <si>
    <t xml:space="preserve">    Wiconisco Township</t>
  </si>
  <si>
    <t xml:space="preserve">    Williams Township</t>
  </si>
  <si>
    <t xml:space="preserve">    Williamstown Borough</t>
  </si>
  <si>
    <t>Coaldale Borough</t>
  </si>
  <si>
    <t>See Panther Valley</t>
  </si>
  <si>
    <t>Carbon County</t>
  </si>
  <si>
    <t>East Union Township</t>
  </si>
  <si>
    <t>Kline Township</t>
  </si>
  <si>
    <t>McAdoo Borough</t>
  </si>
  <si>
    <t>North Union Township</t>
  </si>
  <si>
    <t>SNYDER  COUNTY</t>
  </si>
  <si>
    <t>MIDD-WEST</t>
  </si>
  <si>
    <t>See Armstrong</t>
  </si>
  <si>
    <t>West Mahoning Township</t>
  </si>
  <si>
    <t>Cherry Tree Borough</t>
  </si>
  <si>
    <t>See Harmony</t>
  </si>
  <si>
    <t>See Punxsutawney Area</t>
  </si>
  <si>
    <t>Canoe Township (P)</t>
  </si>
  <si>
    <t>North Mahoning Township</t>
  </si>
  <si>
    <t>JEFFERSON  COUNTY</t>
  </si>
  <si>
    <t>BROCKWAY AREA</t>
  </si>
  <si>
    <t xml:space="preserve">    Brockway Borough</t>
  </si>
  <si>
    <t xml:space="preserve">    Polk Township</t>
  </si>
  <si>
    <t>BROOKVILLE AREA</t>
  </si>
  <si>
    <t xml:space="preserve">    Mount Jewett Borough</t>
  </si>
  <si>
    <t xml:space="preserve">    Mount Pocono Borough</t>
  </si>
  <si>
    <t xml:space="preserve">    Lower Mount Bethel Township (P)</t>
  </si>
  <si>
    <t xml:space="preserve">    Upper Mount Bethel Township</t>
  </si>
  <si>
    <t>MOUNT CARMEL AREA</t>
  </si>
  <si>
    <t xml:space="preserve">    Mount Carmel Borough</t>
  </si>
  <si>
    <t xml:space="preserve">    Mount Carmel Township</t>
  </si>
  <si>
    <t xml:space="preserve">    Mount Pleasant Borough</t>
  </si>
  <si>
    <t xml:space="preserve">    Mount Wolf Borough</t>
  </si>
  <si>
    <t xml:space="preserve">    Gallitzin Borough</t>
  </si>
  <si>
    <t xml:space="preserve">    Gallitzin Township</t>
  </si>
  <si>
    <t xml:space="preserve">    Lilly Borough</t>
  </si>
  <si>
    <t xml:space="preserve">    Loretto Borough</t>
  </si>
  <si>
    <t xml:space="preserve">    Munster Township</t>
  </si>
  <si>
    <t xml:space="preserve">    Sankertown Borough</t>
  </si>
  <si>
    <t xml:space="preserve">        (Blair County)</t>
  </si>
  <si>
    <t>PORTAGE AREA</t>
  </si>
  <si>
    <t xml:space="preserve">    Cassandra Borough</t>
  </si>
  <si>
    <t xml:space="preserve">    Portage Borough</t>
  </si>
  <si>
    <t xml:space="preserve">    Portage Township</t>
  </si>
  <si>
    <t>RICHLAND</t>
  </si>
  <si>
    <t>WESTMONT HILLTOP AREA</t>
  </si>
  <si>
    <t xml:space="preserve">    Southmont Borough</t>
  </si>
  <si>
    <t xml:space="preserve">    Upper Yoder Township</t>
  </si>
  <si>
    <t xml:space="preserve">    Westmont Borough</t>
  </si>
  <si>
    <t>Reade Township</t>
  </si>
  <si>
    <t>See Glendale</t>
  </si>
  <si>
    <t>Clearfield County</t>
  </si>
  <si>
    <t>White Township</t>
  </si>
  <si>
    <t>Scalp Level Borough</t>
  </si>
  <si>
    <t>See Windber Area</t>
  </si>
  <si>
    <t>Somerset County</t>
  </si>
  <si>
    <t>CAMERON  COUNTY</t>
  </si>
  <si>
    <t>CAMERON COUNTY</t>
  </si>
  <si>
    <t xml:space="preserve">    Driftwood Borough</t>
  </si>
  <si>
    <t xml:space="preserve">    Emporium Borough</t>
  </si>
  <si>
    <t xml:space="preserve">    Gibson Township</t>
  </si>
  <si>
    <t xml:space="preserve">    Grove Township</t>
  </si>
  <si>
    <t xml:space="preserve">    Lumber Township</t>
  </si>
  <si>
    <t xml:space="preserve">    Mifflintown Borough</t>
  </si>
  <si>
    <t xml:space="preserve">    Port Royal Borough</t>
  </si>
  <si>
    <t xml:space="preserve">    Spruce Hill Township</t>
  </si>
  <si>
    <t xml:space="preserve">    Thompsontown Borough</t>
  </si>
  <si>
    <t xml:space="preserve">    Turbett Township</t>
  </si>
  <si>
    <t>Greenwood Township</t>
  </si>
  <si>
    <t>See Greenwood</t>
  </si>
  <si>
    <t>LACKAWANNA  COUNTY</t>
  </si>
  <si>
    <t>ABINGTON HEIGHTS</t>
  </si>
  <si>
    <t xml:space="preserve">    Abington Township</t>
  </si>
  <si>
    <t xml:space="preserve">    Clarks Green Borough</t>
  </si>
  <si>
    <t xml:space="preserve">    Clarks Summit Borough</t>
  </si>
  <si>
    <t xml:space="preserve">    Glenburn Township</t>
  </si>
  <si>
    <t xml:space="preserve">    Newton Township</t>
  </si>
  <si>
    <t xml:space="preserve">    North Abington Township</t>
  </si>
  <si>
    <t xml:space="preserve">    Ransom Township</t>
  </si>
  <si>
    <t xml:space="preserve">    Mahoning Township</t>
  </si>
  <si>
    <t xml:space="preserve">    Parryville Borough</t>
  </si>
  <si>
    <t xml:space="preserve">    Weissport Borough</t>
  </si>
  <si>
    <t>PALMERTON AREA</t>
  </si>
  <si>
    <t xml:space="preserve">    Bowmanstown Borough</t>
  </si>
  <si>
    <t xml:space="preserve">    Lower Towamensing Township</t>
  </si>
  <si>
    <t xml:space="preserve">    Palmerton Borough</t>
  </si>
  <si>
    <t xml:space="preserve">    Towamensing Township</t>
  </si>
  <si>
    <t>PANTHER VALLEY</t>
  </si>
  <si>
    <t xml:space="preserve">    Lansford Borough</t>
  </si>
  <si>
    <t xml:space="preserve">    Nesquehoning Borough</t>
  </si>
  <si>
    <t xml:space="preserve">    Summit Hill Borough</t>
  </si>
  <si>
    <t xml:space="preserve">        (Schuylkill County)</t>
  </si>
  <si>
    <t>WEATHERLY AREA</t>
  </si>
  <si>
    <t xml:space="preserve">    East Side Borough</t>
  </si>
  <si>
    <t xml:space="preserve">    Lausanne Township</t>
  </si>
  <si>
    <t xml:space="preserve">    Lehigh Township</t>
  </si>
  <si>
    <t xml:space="preserve">    Packer Township</t>
  </si>
  <si>
    <t xml:space="preserve">    Weatherly Borough</t>
  </si>
  <si>
    <t>Banks Township</t>
  </si>
  <si>
    <t xml:space="preserve">                                Westmoreland County</t>
  </si>
  <si>
    <t xml:space="preserve">    Archbald Borough</t>
  </si>
  <si>
    <t xml:space="preserve">    Blakely Borough</t>
  </si>
  <si>
    <t xml:space="preserve">    Jessup Borough</t>
  </si>
  <si>
    <t>Vandling Borough</t>
  </si>
  <si>
    <t>See Forest City Regional</t>
  </si>
  <si>
    <t>Benton Township</t>
  </si>
  <si>
    <t>See Lackawanna Trail</t>
  </si>
  <si>
    <t>Dalton Borough</t>
  </si>
  <si>
    <t>LaPlume Township</t>
  </si>
  <si>
    <t>West Abington Township</t>
  </si>
  <si>
    <t>LANCASTER  COUNTY</t>
  </si>
  <si>
    <t xml:space="preserve">    Catawissa Township (P)</t>
  </si>
  <si>
    <t xml:space="preserve">    Catawissa Township (P) </t>
  </si>
  <si>
    <t xml:space="preserve">    Akron Borough</t>
  </si>
  <si>
    <t xml:space="preserve">    Ephrata Borough</t>
  </si>
  <si>
    <t xml:space="preserve">    Ephrata Township</t>
  </si>
  <si>
    <t>HEMPFIELD</t>
  </si>
  <si>
    <t xml:space="preserve">    East Hempfield Township</t>
  </si>
  <si>
    <t xml:space="preserve">    East Petersburg Borough</t>
  </si>
  <si>
    <t xml:space="preserve">    Mountville Borough</t>
  </si>
  <si>
    <t xml:space="preserve">    West Hempfield Township</t>
  </si>
  <si>
    <t>LAMPETER-STRASBURG</t>
  </si>
  <si>
    <t xml:space="preserve">    Strasburg Borough</t>
  </si>
  <si>
    <t xml:space="preserve">    Strasburg Township</t>
  </si>
  <si>
    <t xml:space="preserve">    West Lampeter Township</t>
  </si>
  <si>
    <t>LANCASTER</t>
  </si>
  <si>
    <t xml:space="preserve">    Lancaster City</t>
  </si>
  <si>
    <t>MANHEIM CENTRAL</t>
  </si>
  <si>
    <t xml:space="preserve">    Manheim Borough</t>
  </si>
  <si>
    <t xml:space="preserve">    Rapho Township</t>
  </si>
  <si>
    <t>MANHEIM TOWNSHIP</t>
  </si>
  <si>
    <t>PENN MANOR</t>
  </si>
  <si>
    <t xml:space="preserve">    Conestoga Township</t>
  </si>
  <si>
    <t xml:space="preserve">    Martic Township</t>
  </si>
  <si>
    <t xml:space="preserve">    Millersville Borough</t>
  </si>
  <si>
    <t xml:space="preserve">    Millheim Borough</t>
  </si>
  <si>
    <t>STATE COLLEGE AREA</t>
  </si>
  <si>
    <t xml:space="preserve">    Benner Township (P)</t>
  </si>
  <si>
    <t xml:space="preserve">    College Township</t>
  </si>
  <si>
    <t xml:space="preserve">    Ferguson Township</t>
  </si>
  <si>
    <t xml:space="preserve">    Half Moon Township</t>
  </si>
  <si>
    <t xml:space="preserve">    Harris Township</t>
  </si>
  <si>
    <t xml:space="preserve">    Patton Township</t>
  </si>
  <si>
    <t xml:space="preserve">    State College Borough</t>
  </si>
  <si>
    <t>Taylor Township</t>
  </si>
  <si>
    <t>See Tyrone Area</t>
  </si>
  <si>
    <t>Philipsburg Borough</t>
  </si>
  <si>
    <t>See Philipsburg-Osceola Area</t>
  </si>
  <si>
    <t>Rush Township</t>
  </si>
  <si>
    <t>South Philipsburg Borough</t>
  </si>
  <si>
    <t>Curtin Township</t>
  </si>
  <si>
    <t>See Keystone Central</t>
  </si>
  <si>
    <t>Liberty Township</t>
  </si>
  <si>
    <t>CHESTER  COUNTY</t>
  </si>
  <si>
    <t>AVON-GROVE</t>
  </si>
  <si>
    <t xml:space="preserve">    Avondale Borough</t>
  </si>
  <si>
    <t xml:space="preserve">    London Britain Township</t>
  </si>
  <si>
    <t xml:space="preserve">    London Grove Township</t>
  </si>
  <si>
    <t xml:space="preserve">    New London Township</t>
  </si>
  <si>
    <t xml:space="preserve">    West Grove Borough</t>
  </si>
  <si>
    <t>COATESVILLE AREA</t>
  </si>
  <si>
    <t xml:space="preserve">    Caln  Township</t>
  </si>
  <si>
    <t xml:space="preserve">    Coatesville City</t>
  </si>
  <si>
    <t xml:space="preserve">    East Marlborough Township (P)</t>
  </si>
  <si>
    <t xml:space="preserve">    Kennett Square Borough</t>
  </si>
  <si>
    <t xml:space="preserve">    Kennett Township</t>
  </si>
  <si>
    <t xml:space="preserve">    New Garden Township</t>
  </si>
  <si>
    <t>OCTORARA AREA</t>
  </si>
  <si>
    <t xml:space="preserve">    Atglen Borough</t>
  </si>
  <si>
    <t xml:space="preserve">    Highland Township</t>
  </si>
  <si>
    <t xml:space="preserve">    Parkesburg Borough</t>
  </si>
  <si>
    <t xml:space="preserve">    West Fallowfield Township</t>
  </si>
  <si>
    <t xml:space="preserve">    Mahoning Township (P)</t>
  </si>
  <si>
    <t xml:space="preserve">    New Beaver Borough</t>
  </si>
  <si>
    <t xml:space="preserve">    North Beaver Township</t>
  </si>
  <si>
    <t xml:space="preserve">    S.N.P.J.  Borough</t>
  </si>
  <si>
    <t>NESHANNOCK TOWNSHIP</t>
  </si>
  <si>
    <t>NEW CASTLE AREA</t>
  </si>
  <si>
    <t xml:space="preserve">    New Castle City</t>
  </si>
  <si>
    <t>SHENANGO AREA</t>
  </si>
  <si>
    <t xml:space="preserve">    Shenango Township</t>
  </si>
  <si>
    <t>PHOENIXVILLE AREA</t>
  </si>
  <si>
    <t xml:space="preserve">    East Pikeland Township</t>
  </si>
  <si>
    <t xml:space="preserve">    Phoenixville Borough</t>
  </si>
  <si>
    <t xml:space="preserve">    Schuylkill Township</t>
  </si>
  <si>
    <t>TREDYFFRIN-EASTTOWN</t>
  </si>
  <si>
    <t xml:space="preserve">    Easttown Township</t>
  </si>
  <si>
    <t xml:space="preserve">    Tredyffrin Township</t>
  </si>
  <si>
    <t>UNIONVILLE-CHADDS FORD</t>
  </si>
  <si>
    <t xml:space="preserve">    Birmingham Township</t>
  </si>
  <si>
    <t xml:space="preserve">    Newlin Township</t>
  </si>
  <si>
    <t xml:space="preserve">    Pennsbury Township</t>
  </si>
  <si>
    <t xml:space="preserve">    Pocopson Township</t>
  </si>
  <si>
    <t xml:space="preserve">    West Marlborough Township</t>
  </si>
  <si>
    <t xml:space="preserve">        (Delaware County)</t>
  </si>
  <si>
    <t>WEST CHESTER AREA</t>
  </si>
  <si>
    <t xml:space="preserve">    East Bradford Township</t>
  </si>
  <si>
    <t xml:space="preserve">    East Goshen Township</t>
  </si>
  <si>
    <t xml:space="preserve">    Thornbury Township</t>
  </si>
  <si>
    <t xml:space="preserve">    West Chester Borough</t>
  </si>
  <si>
    <t xml:space="preserve">    West Goshen Township</t>
  </si>
  <si>
    <t xml:space="preserve">    Westtown Township</t>
  </si>
  <si>
    <t xml:space="preserve">    West Whiteland Township</t>
  </si>
  <si>
    <t xml:space="preserve">    Lebanon City</t>
  </si>
  <si>
    <t xml:space="preserve">    West Lebanon Township</t>
  </si>
  <si>
    <t>NORTHERN LEBANON</t>
  </si>
  <si>
    <t xml:space="preserve">    Cold Spring Township</t>
  </si>
  <si>
    <t xml:space="preserve">    Jonestown Borough</t>
  </si>
  <si>
    <t>PALMYRA AREA</t>
  </si>
  <si>
    <t xml:space="preserve">    North Londonderry Township</t>
  </si>
  <si>
    <t xml:space="preserve">    Palmyra Borough</t>
  </si>
  <si>
    <t xml:space="preserve">    South Londonderry Township</t>
  </si>
  <si>
    <t>LEHIGH  COUNTY</t>
  </si>
  <si>
    <t>ALLENTOWN CITY</t>
  </si>
  <si>
    <t>CATASAUQUA AREA</t>
  </si>
  <si>
    <t xml:space="preserve">    Catasauqua Borough</t>
  </si>
  <si>
    <t>See Twin Valley</t>
  </si>
  <si>
    <t>Berks County</t>
  </si>
  <si>
    <t>Honey Brook Borough</t>
  </si>
  <si>
    <t>Honey Brook Township</t>
  </si>
  <si>
    <t>West Nantmeal Township</t>
  </si>
  <si>
    <t>Spring City Borough</t>
  </si>
  <si>
    <t>See Spring Ford Area</t>
  </si>
  <si>
    <t xml:space="preserve">    Cokeburg Borough</t>
  </si>
  <si>
    <t xml:space="preserve">    Ellsworth Borough</t>
  </si>
  <si>
    <t xml:space="preserve">    North Bethlehem Township</t>
  </si>
  <si>
    <t>BETHLEHEM-CENTER</t>
  </si>
  <si>
    <t xml:space="preserve">    Beallsville Borough</t>
  </si>
  <si>
    <t xml:space="preserve">    Deemston Borough</t>
  </si>
  <si>
    <t xml:space="preserve">    East Bethlehem Township</t>
  </si>
  <si>
    <t xml:space="preserve">    Marianna Borough</t>
  </si>
  <si>
    <t xml:space="preserve">    West Bethlehem Township</t>
  </si>
  <si>
    <t>BURGETTSTOWN AREA</t>
  </si>
  <si>
    <t xml:space="preserve">    Burgettstown Borough</t>
  </si>
  <si>
    <t xml:space="preserve">    Smith Township</t>
  </si>
  <si>
    <t>CALIFORNIA AREA</t>
  </si>
  <si>
    <t xml:space="preserve">    Allenport Borough</t>
  </si>
  <si>
    <t xml:space="preserve">    California Borough</t>
  </si>
  <si>
    <t xml:space="preserve">    Coal Center Borough</t>
  </si>
  <si>
    <t xml:space="preserve">    Elco Borough</t>
  </si>
  <si>
    <t xml:space="preserve">    Long Branch Borough</t>
  </si>
  <si>
    <t xml:space="preserve">    Roscoe Borough</t>
  </si>
  <si>
    <t xml:space="preserve">    West Pike Run Township</t>
  </si>
  <si>
    <t>CANON-McMILLAN</t>
  </si>
  <si>
    <t xml:space="preserve">    Canonsburg Borough</t>
  </si>
  <si>
    <t xml:space="preserve">    Cecil Township</t>
  </si>
  <si>
    <t xml:space="preserve">    North Strabane Township</t>
  </si>
  <si>
    <t>CHARLEROI AREA</t>
  </si>
  <si>
    <t xml:space="preserve">    Charleroi Borough</t>
  </si>
  <si>
    <t xml:space="preserve">    Dunlevy Borough</t>
  </si>
  <si>
    <t xml:space="preserve">    West Homestead Borough</t>
  </si>
  <si>
    <t>STO-ROX</t>
  </si>
  <si>
    <t xml:space="preserve">    Hawthorn Borough</t>
  </si>
  <si>
    <t xml:space="preserve">    New Bethlehem Borough</t>
  </si>
  <si>
    <t xml:space="preserve">    Porter Township</t>
  </si>
  <si>
    <t xml:space="preserve">    Redbank Township</t>
  </si>
  <si>
    <t xml:space="preserve">    Madison Township</t>
  </si>
  <si>
    <t xml:space="preserve">    South Bethlehem Borough</t>
  </si>
  <si>
    <t>UNION</t>
  </si>
  <si>
    <t xml:space="preserve">    Piney Township</t>
  </si>
  <si>
    <t xml:space="preserve">    Rimersburg Borough</t>
  </si>
  <si>
    <t xml:space="preserve">    Sligo Borough</t>
  </si>
  <si>
    <t xml:space="preserve">    Toby Township</t>
  </si>
  <si>
    <t>Brady Township</t>
  </si>
  <si>
    <t>East Brady Borough</t>
  </si>
  <si>
    <t>CLEARFIELD  COUNTY</t>
  </si>
  <si>
    <t xml:space="preserve">    Fallowfield Township</t>
  </si>
  <si>
    <t xml:space="preserve">    North Charleroi Borough</t>
  </si>
  <si>
    <t xml:space="preserve">    Speers Borough</t>
  </si>
  <si>
    <t xml:space="preserve">    Stockdale Borough</t>
  </si>
  <si>
    <t xml:space="preserve">    Twilight Borough</t>
  </si>
  <si>
    <t>CHARTIERS-HOUSTON</t>
  </si>
  <si>
    <t xml:space="preserve">    Chartiers Township</t>
  </si>
  <si>
    <t xml:space="preserve">    Houston Borough</t>
  </si>
  <si>
    <t>FORT CHERRY</t>
  </si>
  <si>
    <t xml:space="preserve">    McDonald Borough (P)</t>
  </si>
  <si>
    <t xml:space="preserve">    Midway Borough</t>
  </si>
  <si>
    <t xml:space="preserve">        (Allegheny County)</t>
  </si>
  <si>
    <t>McGUFFEY</t>
  </si>
  <si>
    <t xml:space="preserve">    Blaine Township</t>
  </si>
  <si>
    <t xml:space="preserve">    Claysville Borough</t>
  </si>
  <si>
    <t xml:space="preserve">    East Finley Township</t>
  </si>
  <si>
    <t xml:space="preserve">    Greenhill Borough</t>
  </si>
  <si>
    <t xml:space="preserve">    South Franklin Township</t>
  </si>
  <si>
    <t xml:space="preserve">    West Alexander Borough</t>
  </si>
  <si>
    <t xml:space="preserve">    West Finley Township</t>
  </si>
  <si>
    <t>PETERS TOWNSHIP</t>
  </si>
  <si>
    <t>RINGGOLD</t>
  </si>
  <si>
    <t xml:space="preserve">    Donora Borough</t>
  </si>
  <si>
    <t xml:space="preserve">    Finleyville Borough</t>
  </si>
  <si>
    <t xml:space="preserve">    Monongahela City</t>
  </si>
  <si>
    <t xml:space="preserve">    New Eagle Borough</t>
  </si>
  <si>
    <t xml:space="preserve">    Nottingham Township</t>
  </si>
  <si>
    <t>TRINITY AREA</t>
  </si>
  <si>
    <t xml:space="preserve">    Amwell Township</t>
  </si>
  <si>
    <t xml:space="preserve">    North Franklin Township</t>
  </si>
  <si>
    <t xml:space="preserve">    South Strabane Township</t>
  </si>
  <si>
    <t>WASHINGTON</t>
  </si>
  <si>
    <t xml:space="preserve">    East Washington Borough</t>
  </si>
  <si>
    <t xml:space="preserve">    Glen Hope Borough</t>
  </si>
  <si>
    <t xml:space="preserve">    Gulich Township</t>
  </si>
  <si>
    <t xml:space="preserve">    Houtzdale Borough</t>
  </si>
  <si>
    <t xml:space="preserve">    Jordan Township</t>
  </si>
  <si>
    <t xml:space="preserve">    Ramey Borough</t>
  </si>
  <si>
    <t xml:space="preserve">    Woodward Township</t>
  </si>
  <si>
    <t>PHILIPSBURG-OSCEOLA AREA</t>
  </si>
  <si>
    <t xml:space="preserve">    Chester Hill Borough</t>
  </si>
  <si>
    <t xml:space="preserve">    Decatur Township</t>
  </si>
  <si>
    <t xml:space="preserve">    Osceola Mills Borough</t>
  </si>
  <si>
    <t xml:space="preserve">    Wallaceton Borough</t>
  </si>
  <si>
    <t xml:space="preserve">    Philipsburg Borough</t>
  </si>
  <si>
    <t xml:space="preserve">    Rush Township</t>
  </si>
  <si>
    <t xml:space="preserve">    South Philipsburg Borough</t>
  </si>
  <si>
    <t>WEST BRANCH AREA</t>
  </si>
  <si>
    <t xml:space="preserve">    Cooper Township</t>
  </si>
  <si>
    <t xml:space="preserve">    Graham Township</t>
  </si>
  <si>
    <t xml:space="preserve">    Karthaus Township</t>
  </si>
  <si>
    <t xml:space="preserve">    Morris Township</t>
  </si>
  <si>
    <t xml:space="preserve">    West Keating Township</t>
  </si>
  <si>
    <t xml:space="preserve">    Lebanon Township</t>
  </si>
  <si>
    <t xml:space="preserve">    Manchester Township</t>
  </si>
  <si>
    <t xml:space="preserve">    Oregon Township</t>
  </si>
  <si>
    <t xml:space="preserve">    Preston Township</t>
  </si>
  <si>
    <t xml:space="preserve">    Prompton Borough</t>
  </si>
  <si>
    <t>WESTERN WAYNE</t>
  </si>
  <si>
    <t xml:space="preserve">    Canaan Township</t>
  </si>
  <si>
    <t xml:space="preserve">    South Canaan Township</t>
  </si>
  <si>
    <t xml:space="preserve">    Sterling Township</t>
  </si>
  <si>
    <t xml:space="preserve">    Waymart Borough</t>
  </si>
  <si>
    <t>Lehigh Township</t>
  </si>
  <si>
    <t>See North Pocono</t>
  </si>
  <si>
    <t xml:space="preserve">                                 Montgomery County</t>
  </si>
  <si>
    <t xml:space="preserve">     Forest County</t>
  </si>
  <si>
    <t xml:space="preserve">  McKean County</t>
  </si>
  <si>
    <t xml:space="preserve">See Forest City Regional   </t>
  </si>
  <si>
    <t xml:space="preserve">         Wyoming County</t>
  </si>
  <si>
    <t xml:space="preserve">       Chester County</t>
  </si>
  <si>
    <t xml:space="preserve">                     Berks County</t>
  </si>
  <si>
    <t xml:space="preserve">     Tioga County</t>
  </si>
  <si>
    <t xml:space="preserve">   Montour County</t>
  </si>
  <si>
    <t xml:space="preserve">  Clinton County</t>
  </si>
  <si>
    <t xml:space="preserve">     Potter County</t>
  </si>
  <si>
    <t xml:space="preserve">     Susquehanna County</t>
  </si>
  <si>
    <t xml:space="preserve">        Lackawanna County</t>
  </si>
  <si>
    <t xml:space="preserve">    Fishingcreek Township</t>
  </si>
  <si>
    <t xml:space="preserve">    Stillwater Borough</t>
  </si>
  <si>
    <t xml:space="preserve">    Sugarloaf Township</t>
  </si>
  <si>
    <t>BERWICK AREA</t>
  </si>
  <si>
    <t xml:space="preserve">    Berwick Borough</t>
  </si>
  <si>
    <t>Susquehanna County</t>
  </si>
  <si>
    <t>Mount Pleasant Township</t>
  </si>
  <si>
    <t>Starrucca Borough</t>
  </si>
  <si>
    <t>WESTMORELAND  COUNTY</t>
  </si>
  <si>
    <t>BELLE VERNON AREA</t>
  </si>
  <si>
    <t xml:space="preserve">    North Belle Vernon Borough</t>
  </si>
  <si>
    <t xml:space="preserve">    Rostraver Township</t>
  </si>
  <si>
    <t xml:space="preserve">    Belle Vernon Borough</t>
  </si>
  <si>
    <t xml:space="preserve">        (Fayette County)</t>
  </si>
  <si>
    <t xml:space="preserve">    Fayette City Borough</t>
  </si>
  <si>
    <t xml:space="preserve">BURRELL </t>
  </si>
  <si>
    <t xml:space="preserve">    Lower Burrell City</t>
  </si>
  <si>
    <t xml:space="preserve">    Upper Burrell Township</t>
  </si>
  <si>
    <t>DERRY AREA</t>
  </si>
  <si>
    <t xml:space="preserve">    Derry Borough</t>
  </si>
  <si>
    <t xml:space="preserve">    New Alexandria Borough</t>
  </si>
  <si>
    <t>FRANKLIN REGIONAL</t>
  </si>
  <si>
    <t xml:space="preserve">    Delmont Borough (P)</t>
  </si>
  <si>
    <t xml:space="preserve">    Export Borough</t>
  </si>
  <si>
    <t xml:space="preserve">    Murrysville Borough</t>
  </si>
  <si>
    <t>GREATER LATROBE</t>
  </si>
  <si>
    <t xml:space="preserve">    Latrobe Borough</t>
  </si>
  <si>
    <t xml:space="preserve">    Unity Township</t>
  </si>
  <si>
    <t xml:space="preserve">    Youngstown Borough</t>
  </si>
  <si>
    <t xml:space="preserve">    Irwin Borough</t>
  </si>
  <si>
    <t xml:space="preserve">    North Huntingdon Township</t>
  </si>
  <si>
    <t xml:space="preserve">    North Irwin Borough</t>
  </si>
  <si>
    <t>PENN-TRAFFORD</t>
  </si>
  <si>
    <t xml:space="preserve">    Penn Borough</t>
  </si>
  <si>
    <t xml:space="preserve">    Trafford Borough (P)</t>
  </si>
  <si>
    <t xml:space="preserve">    Allegheny Township </t>
  </si>
  <si>
    <t>NORWIN</t>
  </si>
  <si>
    <t xml:space="preserve">    Orangeville Borough</t>
  </si>
  <si>
    <t xml:space="preserve">    South Centre Township</t>
  </si>
  <si>
    <t>MILLVILLE AREA</t>
  </si>
  <si>
    <t xml:space="preserve">    Millville Borough</t>
  </si>
  <si>
    <t>SOUTHERN COLUMBIA AREA</t>
  </si>
  <si>
    <t xml:space="preserve">    Catawissa Borough</t>
  </si>
  <si>
    <t xml:space="preserve">    Cleveland Township</t>
  </si>
  <si>
    <t xml:space="preserve">    Locust Township</t>
  </si>
  <si>
    <t xml:space="preserve">    Roaring Creek Township</t>
  </si>
  <si>
    <t xml:space="preserve">    Ralpho Township</t>
  </si>
  <si>
    <t xml:space="preserve">        (Northumberland County)</t>
  </si>
  <si>
    <t>Centralia Borough</t>
  </si>
  <si>
    <t>See Mt. Carmel</t>
  </si>
  <si>
    <t>Northumberland County</t>
  </si>
  <si>
    <t>Conyngham Township</t>
  </si>
  <si>
    <t>See North Schuylkill</t>
  </si>
  <si>
    <t xml:space="preserve">           Schuylkill County</t>
  </si>
  <si>
    <t>CRAWFORD  COUNTY</t>
  </si>
  <si>
    <t>CONNEAUT</t>
  </si>
  <si>
    <t xml:space="preserve">    Conneaut Lake Borough</t>
  </si>
  <si>
    <t xml:space="preserve">    Conneaut Township</t>
  </si>
  <si>
    <t xml:space="preserve">    Conneautville Borough</t>
  </si>
  <si>
    <t xml:space="preserve">    Linesville Borough</t>
  </si>
  <si>
    <t xml:space="preserve">    North Shenango Township</t>
  </si>
  <si>
    <t xml:space="preserve">    Springboro Borough</t>
  </si>
  <si>
    <t>CRAWFORD CENTRAL</t>
  </si>
  <si>
    <t xml:space="preserve">    Cochranton Borough</t>
  </si>
  <si>
    <t xml:space="preserve">    East Fairfield Township</t>
  </si>
  <si>
    <t xml:space="preserve">    Fairfield Township</t>
  </si>
  <si>
    <t xml:space="preserve">    Meadville City</t>
  </si>
  <si>
    <t xml:space="preserve">    Vernon Township</t>
  </si>
  <si>
    <t xml:space="preserve">    West Mead Township</t>
  </si>
  <si>
    <t xml:space="preserve">    French Creek Township</t>
  </si>
  <si>
    <t xml:space="preserve">        (Mercer County)</t>
  </si>
  <si>
    <t>PENNCREST</t>
  </si>
  <si>
    <t xml:space="preserve">    Blooming Valley Borough</t>
  </si>
  <si>
    <t xml:space="preserve">    North Branch Township</t>
  </si>
  <si>
    <t xml:space="preserve">    Northmoreland Township</t>
  </si>
  <si>
    <t xml:space="preserve">    Overfield Township</t>
  </si>
  <si>
    <t xml:space="preserve">    Tunkhannock Borough</t>
  </si>
  <si>
    <t>Braintrim Township</t>
  </si>
  <si>
    <t>See Wyalusing Area</t>
  </si>
  <si>
    <t>Laceyville Borough</t>
  </si>
  <si>
    <t>Windham Township (P)</t>
  </si>
  <si>
    <t>Exeter Township</t>
  </si>
  <si>
    <t>See Wyoming Area</t>
  </si>
  <si>
    <t>Noxen Township</t>
  </si>
  <si>
    <t>See Lake-Lehman</t>
  </si>
  <si>
    <t>Meshoppen Borough</t>
  </si>
  <si>
    <t>See Elk Lake</t>
  </si>
  <si>
    <t xml:space="preserve">    Randolph Township</t>
  </si>
  <si>
    <t xml:space="preserve">    Rockdale Township</t>
  </si>
  <si>
    <t xml:space="preserve">    Saegertown Borough</t>
  </si>
  <si>
    <t xml:space="preserve">    Steuben Township</t>
  </si>
  <si>
    <t xml:space="preserve">    Townville Borough</t>
  </si>
  <si>
    <t xml:space="preserve">    Venango Borough</t>
  </si>
  <si>
    <t xml:space="preserve">    Woodcock Borough</t>
  </si>
  <si>
    <t xml:space="preserve">    Woodcock Township</t>
  </si>
  <si>
    <t xml:space="preserve">    Plum Township</t>
  </si>
  <si>
    <t>Bloomfield Township</t>
  </si>
  <si>
    <t>See Union City Area</t>
  </si>
  <si>
    <t>Erie County</t>
  </si>
  <si>
    <t>Sparta Township</t>
  </si>
  <si>
    <t>See Corry Area</t>
  </si>
  <si>
    <t>Spartansburg Borough</t>
  </si>
  <si>
    <t>South Shenango Township</t>
  </si>
  <si>
    <t>See Jamestown Area</t>
  </si>
  <si>
    <t xml:space="preserve">    Jacobus Borough</t>
  </si>
  <si>
    <t xml:space="preserve">    Loganville Borough</t>
  </si>
  <si>
    <t xml:space="preserve">    Yoe Borough</t>
  </si>
  <si>
    <t xml:space="preserve">    York Township</t>
  </si>
  <si>
    <t>DOVER AREA</t>
  </si>
  <si>
    <t xml:space="preserve">    Dover Borough</t>
  </si>
  <si>
    <t xml:space="preserve">    Dover Township</t>
  </si>
  <si>
    <t>EASTERN YORK</t>
  </si>
  <si>
    <t xml:space="preserve">    East Prospect Borough</t>
  </si>
  <si>
    <t xml:space="preserve">    Hallam Borough</t>
  </si>
  <si>
    <t xml:space="preserve">    Hellam Township</t>
  </si>
  <si>
    <t xml:space="preserve">    Lower Windsor Township</t>
  </si>
  <si>
    <t xml:space="preserve">    Wrightsville Borough</t>
  </si>
  <si>
    <t xml:space="preserve">    Yorkana Borough</t>
  </si>
  <si>
    <t>HANOVER PUBLIC</t>
  </si>
  <si>
    <t xml:space="preserve">    Hanover Borough</t>
  </si>
  <si>
    <t>NORTHEASTERN YORK COUNTY</t>
  </si>
  <si>
    <t xml:space="preserve">    East Manchester Township</t>
  </si>
  <si>
    <t xml:space="preserve">    Manchester Borough</t>
  </si>
  <si>
    <t xml:space="preserve">    York Haven Borough</t>
  </si>
  <si>
    <t>NORTHERN YORK COUNTY</t>
  </si>
  <si>
    <t xml:space="preserve">    Dillsburg Borough</t>
  </si>
  <si>
    <t xml:space="preserve">    Franklintown Borough</t>
  </si>
  <si>
    <t xml:space="preserve">    Monaghan Township</t>
  </si>
  <si>
    <t xml:space="preserve">    Wellsville Borough</t>
  </si>
  <si>
    <t>RED LION AREA</t>
  </si>
  <si>
    <t xml:space="preserve">    Chanceford Township</t>
  </si>
  <si>
    <t xml:space="preserve">    Felton Borough</t>
  </si>
  <si>
    <t xml:space="preserve">    Lower Chanceford Township</t>
  </si>
  <si>
    <t xml:space="preserve">    North Hopewell Township</t>
  </si>
  <si>
    <t xml:space="preserve">    Red Lion Borough</t>
  </si>
  <si>
    <t xml:space="preserve">    Windsor Borough</t>
  </si>
  <si>
    <t xml:space="preserve">    New Paris Borough</t>
  </si>
  <si>
    <t xml:space="preserve">    Pleasantville Borough</t>
  </si>
  <si>
    <t xml:space="preserve">    St. Clairsville Borough</t>
  </si>
  <si>
    <t xml:space="preserve">    Schellsburg Borough</t>
  </si>
  <si>
    <t xml:space="preserve">    Union Township</t>
  </si>
  <si>
    <t xml:space="preserve">    West St. Clair Township</t>
  </si>
  <si>
    <t>EVERETT AREA</t>
  </si>
  <si>
    <t xml:space="preserve">    East Providence Township</t>
  </si>
  <si>
    <t xml:space="preserve">    Everett Borough</t>
  </si>
  <si>
    <t xml:space="preserve">    Mann Township</t>
  </si>
  <si>
    <t xml:space="preserve">    Monroe Township</t>
  </si>
  <si>
    <t xml:space="preserve">    Southampton Township</t>
  </si>
  <si>
    <t>SOUTH WESTERN</t>
  </si>
  <si>
    <t xml:space="preserve">    Manheim Township</t>
  </si>
  <si>
    <t xml:space="preserve">    West Manheim Township</t>
  </si>
  <si>
    <t>SOUTHERN YORK COUNTY</t>
  </si>
  <si>
    <t xml:space="preserve">    Codorus Township</t>
  </si>
  <si>
    <t xml:space="preserve">    Glen Rock Borough</t>
  </si>
  <si>
    <t xml:space="preserve">    New Freedom Borough</t>
  </si>
  <si>
    <t xml:space="preserve">    Railroad Borough</t>
  </si>
  <si>
    <t xml:space="preserve">    Shrewsbury Borough</t>
  </si>
  <si>
    <t>SPRING GROVE AREA</t>
  </si>
  <si>
    <t xml:space="preserve">    New Salem Borough</t>
  </si>
  <si>
    <t xml:space="preserve">    North Codorus Township</t>
  </si>
  <si>
    <t xml:space="preserve">    Seven Valleys Borough</t>
  </si>
  <si>
    <t xml:space="preserve">    Spring Grove Borough</t>
  </si>
  <si>
    <t>WEST YORK AREA</t>
  </si>
  <si>
    <t xml:space="preserve">    West Manchester Township</t>
  </si>
  <si>
    <t xml:space="preserve">    West York Borough</t>
  </si>
  <si>
    <t>YORK CITY</t>
  </si>
  <si>
    <t>YORK SUBURBAN</t>
  </si>
  <si>
    <t xml:space="preserve">    Spring Garden Township</t>
  </si>
  <si>
    <t>Fairview Township</t>
  </si>
  <si>
    <t>See West Shore</t>
  </si>
  <si>
    <t>Goldsboro Borough</t>
  </si>
  <si>
    <t>Lewisberry Borough</t>
  </si>
  <si>
    <t>Newberry Township (P)</t>
  </si>
  <si>
    <t xml:space="preserve">    Halifax Township</t>
  </si>
  <si>
    <t>HARRISBURG CITY</t>
  </si>
  <si>
    <t>LOWER DAUPHIN</t>
  </si>
  <si>
    <t xml:space="preserve">    New Hanover Township</t>
  </si>
  <si>
    <t xml:space="preserve">    West Middlesex Borough</t>
  </si>
  <si>
    <t>French Creek Township</t>
  </si>
  <si>
    <t>See Crawford Central</t>
  </si>
  <si>
    <t>Crawford County</t>
  </si>
  <si>
    <t>Wilmington Township</t>
  </si>
  <si>
    <t>See Wilmington Area</t>
  </si>
  <si>
    <t>MIFFLIN  COUNTY</t>
  </si>
  <si>
    <t>MIFFLIN COUNTY</t>
  </si>
  <si>
    <t xml:space="preserve">    Armagh Township</t>
  </si>
  <si>
    <t xml:space="preserve">    Bratton Township</t>
  </si>
  <si>
    <t xml:space="preserve">    Burnham Borough</t>
  </si>
  <si>
    <t xml:space="preserve">    Derry Township</t>
  </si>
  <si>
    <t xml:space="preserve">    Juniata Terrace Borough</t>
  </si>
  <si>
    <t xml:space="preserve">    Lewistown Borough</t>
  </si>
  <si>
    <t xml:space="preserve">    McVeytown Borough</t>
  </si>
  <si>
    <t xml:space="preserve">    Menno Township</t>
  </si>
  <si>
    <t>Kistler Borough</t>
  </si>
  <si>
    <t>See Mt. Union Area</t>
  </si>
  <si>
    <t>Huntingdon County</t>
  </si>
  <si>
    <t xml:space="preserve">    Birdsboro Borough</t>
  </si>
  <si>
    <t>EXETER TOWNSHIP</t>
  </si>
  <si>
    <t xml:space="preserve">    Exeter Township</t>
  </si>
  <si>
    <t xml:space="preserve">    St. Lawrence Borough</t>
  </si>
  <si>
    <t>FLEETWOOD AREA</t>
  </si>
  <si>
    <t xml:space="preserve">    Fleetwood Borough</t>
  </si>
  <si>
    <t xml:space="preserve">    Maidencreek Township</t>
  </si>
  <si>
    <t xml:space="preserve">    Richmond Township</t>
  </si>
  <si>
    <t>GOVERNOR MIFFLIN</t>
  </si>
  <si>
    <t xml:space="preserve">    Brecknock Township</t>
  </si>
  <si>
    <t xml:space="preserve">    Cumru Township</t>
  </si>
  <si>
    <t xml:space="preserve">    Kenhorst Borough</t>
  </si>
  <si>
    <t xml:space="preserve">    Mohnton Borough</t>
  </si>
  <si>
    <t xml:space="preserve">    Shillington Borough</t>
  </si>
  <si>
    <t>HAMBURG AREA</t>
  </si>
  <si>
    <t xml:space="preserve">    Hamburg Borough</t>
  </si>
  <si>
    <t xml:space="preserve">    Perry Township</t>
  </si>
  <si>
    <t xml:space="preserve">    Shoemakersville Borough</t>
  </si>
  <si>
    <t xml:space="preserve">    Strausstown Borough</t>
  </si>
  <si>
    <t xml:space="preserve">    Tilden Township</t>
  </si>
  <si>
    <t xml:space="preserve">    Upper Bern Township</t>
  </si>
  <si>
    <t xml:space="preserve">    Upper Tulpehocken Township</t>
  </si>
  <si>
    <t xml:space="preserve">    Windsor Township</t>
  </si>
  <si>
    <t>KUTZTOWN AREA</t>
  </si>
  <si>
    <t xml:space="preserve">    Albany Township</t>
  </si>
  <si>
    <t xml:space="preserve">    Greenwich Township</t>
  </si>
  <si>
    <t xml:space="preserve">    Kutztown Borough</t>
  </si>
  <si>
    <t xml:space="preserve">    Lenhartsville Borough</t>
  </si>
  <si>
    <t xml:space="preserve">    Lyons Borough</t>
  </si>
  <si>
    <t xml:space="preserve">    Maxatawney Township</t>
  </si>
  <si>
    <t>MUHLENBERG TOWNSHIP</t>
  </si>
  <si>
    <t xml:space="preserve">    Laureldale Borough</t>
  </si>
  <si>
    <t xml:space="preserve">    Narberth Borough</t>
  </si>
  <si>
    <t>LOWER MORELAND TOWNSHIP</t>
  </si>
  <si>
    <t>METHACTON</t>
  </si>
  <si>
    <t xml:space="preserve">    Lower Providence Township</t>
  </si>
  <si>
    <t xml:space="preserve">    Worcester Township</t>
  </si>
  <si>
    <t>NORRISTOWN AREA</t>
  </si>
  <si>
    <t xml:space="preserve">    East Norriton Township</t>
  </si>
  <si>
    <t xml:space="preserve">    Norristown Borough</t>
  </si>
  <si>
    <t xml:space="preserve">    West Norriton Township</t>
  </si>
  <si>
    <t>NORTH PENN</t>
  </si>
  <si>
    <t xml:space="preserve">    Hatfield Borough</t>
  </si>
  <si>
    <t xml:space="preserve">    Alsace Township</t>
  </si>
  <si>
    <t xml:space="preserve">    Oley Township</t>
  </si>
  <si>
    <t xml:space="preserve">    Pike Township</t>
  </si>
  <si>
    <t xml:space="preserve">    Rushcombmanor Township</t>
  </si>
  <si>
    <t>READING CITY</t>
  </si>
  <si>
    <t>SCHUYLKILL VALLEY</t>
  </si>
  <si>
    <t xml:space="preserve">    Bern Township</t>
  </si>
  <si>
    <t xml:space="preserve">    Centerport Borough</t>
  </si>
  <si>
    <t xml:space="preserve">    Centre Township</t>
  </si>
  <si>
    <t xml:space="preserve">    Leesport Borough</t>
  </si>
  <si>
    <t xml:space="preserve">    Ontelaunee Township</t>
  </si>
  <si>
    <t>TULPEHOCKEN AREA</t>
  </si>
  <si>
    <t xml:space="preserve">    Bernville Borough</t>
  </si>
  <si>
    <t xml:space="preserve">    Jefferson Township</t>
  </si>
  <si>
    <t>See West Chester Area</t>
  </si>
  <si>
    <t>ELK  COUNTY</t>
  </si>
  <si>
    <t>JOHNSONBURG AREA</t>
  </si>
  <si>
    <t xml:space="preserve">    Lower Merion Township</t>
  </si>
  <si>
    <t xml:space="preserve">    Upper Pottsgrove Township</t>
  </si>
  <si>
    <t xml:space="preserve">    West Pottsgrove Township</t>
  </si>
  <si>
    <t>POTTSTOWN BOROUGH</t>
  </si>
  <si>
    <t>SOUDERTON AREA</t>
  </si>
  <si>
    <t xml:space="preserve">    Franconia Township</t>
  </si>
  <si>
    <t xml:space="preserve">    Lower Salford Township</t>
  </si>
  <si>
    <t xml:space="preserve">    Salford Township</t>
  </si>
  <si>
    <t xml:space="preserve">    Souderton Borough</t>
  </si>
  <si>
    <t xml:space="preserve">    Telford Borough (P)</t>
  </si>
  <si>
    <t xml:space="preserve">    Upper Salford Township</t>
  </si>
  <si>
    <t>SPRINGFIELD TOWNSHIP</t>
  </si>
  <si>
    <t>SPRING FORD AREA</t>
  </si>
  <si>
    <t xml:space="preserve">    Limerick Township</t>
  </si>
  <si>
    <t xml:space="preserve">    Royersford Borough</t>
  </si>
  <si>
    <t xml:space="preserve">    Spring City Borough</t>
  </si>
  <si>
    <t>UPPER DUBLIN TOWNSHIP</t>
  </si>
  <si>
    <t>UPPER MERION AREA</t>
  </si>
  <si>
    <t xml:space="preserve">    Bridgeport Borough</t>
  </si>
  <si>
    <t xml:space="preserve">    Upper Merion Township</t>
  </si>
  <si>
    <t xml:space="preserve">    West Conshohocken Borough</t>
  </si>
  <si>
    <t>UPPER MORELAND</t>
  </si>
  <si>
    <t>UPPER PERKIOMEN</t>
  </si>
  <si>
    <t xml:space="preserve">    East Greenville Borough</t>
  </si>
  <si>
    <t xml:space="preserve">    Green Lane Borough</t>
  </si>
  <si>
    <t xml:space="preserve">    Marlborough Township</t>
  </si>
  <si>
    <t xml:space="preserve">    Pennsburg Borough</t>
  </si>
  <si>
    <t xml:space="preserve">    Penn Township</t>
  </si>
  <si>
    <t xml:space="preserve">    Tulpehocken Township</t>
  </si>
  <si>
    <t>TWIN VALLEY</t>
  </si>
  <si>
    <t xml:space="preserve">    Caernarvon Township</t>
  </si>
  <si>
    <t xml:space="preserve">    New Morgan Borough</t>
  </si>
  <si>
    <t xml:space="preserve">    Robeson Township</t>
  </si>
  <si>
    <t xml:space="preserve">    Elverson Borough</t>
  </si>
  <si>
    <t xml:space="preserve">        (Chester County)</t>
  </si>
  <si>
    <t xml:space="preserve">    Honey Brook Borough</t>
  </si>
  <si>
    <t xml:space="preserve">    Honey Brook Township</t>
  </si>
  <si>
    <t xml:space="preserve">    West Nantmeal Township</t>
  </si>
  <si>
    <t>WILSON</t>
  </si>
  <si>
    <t xml:space="preserve">    Lower Heidelberg Township</t>
  </si>
  <si>
    <t xml:space="preserve">    Sinking Spring Borough</t>
  </si>
  <si>
    <t xml:space="preserve">    Spring Township</t>
  </si>
  <si>
    <t xml:space="preserve">    West Lawn Borough</t>
  </si>
  <si>
    <t xml:space="preserve">    Wyomissing Borough (P)</t>
  </si>
  <si>
    <t>WYOMISSING AREA</t>
  </si>
  <si>
    <t xml:space="preserve">    West Reading Borough</t>
  </si>
  <si>
    <t>See Cocalico</t>
  </si>
  <si>
    <t>Lancaster County</t>
  </si>
  <si>
    <t>Hereford Township</t>
  </si>
  <si>
    <t>See Upper Perkiomen</t>
  </si>
  <si>
    <t xml:space="preserve">    Tyrone Borough</t>
  </si>
  <si>
    <t xml:space="preserve">        (Centre County)</t>
  </si>
  <si>
    <t xml:space="preserve">    Birmingham Borough</t>
  </si>
  <si>
    <t xml:space="preserve">    Warriors Mark Township</t>
  </si>
  <si>
    <t>WILLIAMSBURG COMMUNITY</t>
  </si>
  <si>
    <t xml:space="preserve">    Catharine Township</t>
  </si>
  <si>
    <t xml:space="preserve">    Williamsburg Borough</t>
  </si>
  <si>
    <t>See Penn-Cambria</t>
  </si>
  <si>
    <t>Cambria County</t>
  </si>
  <si>
    <t>BRADFORD  COUNTY</t>
  </si>
  <si>
    <t>ATHENS</t>
  </si>
  <si>
    <t xml:space="preserve">    Athens Borough</t>
  </si>
  <si>
    <t xml:space="preserve">    Athens Township</t>
  </si>
  <si>
    <t xml:space="preserve">    Ridgebury Township</t>
  </si>
  <si>
    <t xml:space="preserve">    Sheshequin Township</t>
  </si>
  <si>
    <t xml:space="preserve">    Smithfield Township</t>
  </si>
  <si>
    <t xml:space="preserve">    Ulster Township</t>
  </si>
  <si>
    <t>CANTON AREA</t>
  </si>
  <si>
    <t xml:space="preserve">    Canton Borough</t>
  </si>
  <si>
    <t xml:space="preserve">    Canton Township</t>
  </si>
  <si>
    <t xml:space="preserve">    LeRoy Township</t>
  </si>
  <si>
    <t xml:space="preserve">    McIntyre Township</t>
  </si>
  <si>
    <t xml:space="preserve">        (Lycoming County)</t>
  </si>
  <si>
    <t xml:space="preserve">    McNett Township</t>
  </si>
  <si>
    <t xml:space="preserve">        (Tioga County)</t>
  </si>
  <si>
    <t>NORTH EAST BRADFORD</t>
  </si>
  <si>
    <t xml:space="preserve">    LeRaysville Borough</t>
  </si>
  <si>
    <t xml:space="preserve">    Orwell Township</t>
  </si>
  <si>
    <t xml:space="preserve">    Rome Borough</t>
  </si>
  <si>
    <t xml:space="preserve">    Rome Township</t>
  </si>
  <si>
    <t xml:space="preserve">    Standing Stone Township</t>
  </si>
  <si>
    <t xml:space="preserve">    Towanda Borough</t>
  </si>
  <si>
    <t xml:space="preserve">    Towanda Township</t>
  </si>
  <si>
    <t xml:space="preserve">    Wysox Township</t>
  </si>
  <si>
    <t>TROY AREA</t>
  </si>
  <si>
    <t xml:space="preserve">    Connellsville Township</t>
  </si>
  <si>
    <t xml:space="preserve">    Dawson Borough</t>
  </si>
  <si>
    <t xml:space="preserve">    Dunbar Borough</t>
  </si>
  <si>
    <t xml:space="preserve">    Dunbar Township</t>
  </si>
  <si>
    <t xml:space="preserve">    Saltlick Township</t>
  </si>
  <si>
    <t xml:space="preserve">    South Connellsville Borough</t>
  </si>
  <si>
    <t xml:space="preserve">    Vanderbilt Borough</t>
  </si>
  <si>
    <t>FRAZIER</t>
  </si>
  <si>
    <t xml:space="preserve">    Lower Tyrone Township</t>
  </si>
  <si>
    <t xml:space="preserve">    Newell Borough</t>
  </si>
  <si>
    <t>NORTHUMBERLAND  COUNTY</t>
  </si>
  <si>
    <t>LINE MOUNTAIN</t>
  </si>
  <si>
    <t xml:space="preserve">    Herndon Borough</t>
  </si>
  <si>
    <t xml:space="preserve">    Alba Borough</t>
  </si>
  <si>
    <t xml:space="preserve">    Armenia Township</t>
  </si>
  <si>
    <t xml:space="preserve">    Burlington Borough</t>
  </si>
  <si>
    <t xml:space="preserve">    Burlington Township</t>
  </si>
  <si>
    <t xml:space="preserve">    Columbia Township</t>
  </si>
  <si>
    <t xml:space="preserve">    Granville Township</t>
  </si>
  <si>
    <t xml:space="preserve">    South Creek Township</t>
  </si>
  <si>
    <t xml:space="preserve">    Springfield Township</t>
  </si>
  <si>
    <t xml:space="preserve">    Sylvania Borough</t>
  </si>
  <si>
    <t xml:space="preserve">    Troy Borough</t>
  </si>
  <si>
    <t xml:space="preserve">    Troy Township</t>
  </si>
  <si>
    <t xml:space="preserve">    Wells Township</t>
  </si>
  <si>
    <t xml:space="preserve">    West Burlington Township</t>
  </si>
  <si>
    <t>WYALUSING AREA</t>
  </si>
  <si>
    <t xml:space="preserve">    Herrick Township</t>
  </si>
  <si>
    <t xml:space="preserve">    New Albany Borough</t>
  </si>
  <si>
    <t xml:space="preserve">    Overton Township</t>
  </si>
  <si>
    <t xml:space="preserve">    Stevens Township</t>
  </si>
  <si>
    <t xml:space="preserve">    Terry Township</t>
  </si>
  <si>
    <t xml:space="preserve">    Tuscarora Township</t>
  </si>
  <si>
    <t xml:space="preserve">    Wilmot Township</t>
  </si>
  <si>
    <t xml:space="preserve">    Wyalusing Borough</t>
  </si>
  <si>
    <t xml:space="preserve">    Wyalusing Township (P)</t>
  </si>
  <si>
    <t xml:space="preserve">    Braintrim Township</t>
  </si>
  <si>
    <t xml:space="preserve">        (Wyoming County)</t>
  </si>
  <si>
    <t xml:space="preserve">    Laceyville Borough</t>
  </si>
  <si>
    <t xml:space="preserve">    Windham Township (P)</t>
  </si>
  <si>
    <t xml:space="preserve">    Millstone Township</t>
  </si>
  <si>
    <t xml:space="preserve">        (Elk County)</t>
  </si>
  <si>
    <t xml:space="preserve">    President Township (P)</t>
  </si>
  <si>
    <t>FRANKLIN  COUNTY</t>
  </si>
  <si>
    <t>CHAMBERSBURG AREA</t>
  </si>
  <si>
    <t xml:space="preserve">    Chambersburg Borough</t>
  </si>
  <si>
    <t xml:space="preserve">    Guilford Township (P)</t>
  </si>
  <si>
    <t xml:space="preserve">    Hamilton Township</t>
  </si>
  <si>
    <t xml:space="preserve">    Letterkenny Township</t>
  </si>
  <si>
    <t xml:space="preserve">    Lurgan Township</t>
  </si>
  <si>
    <t>FANNETT-METAL</t>
  </si>
  <si>
    <t xml:space="preserve">    Coudersport Borough</t>
  </si>
  <si>
    <t xml:space="preserve">    Eulalia Township</t>
  </si>
  <si>
    <t xml:space="preserve">    Hebron Township</t>
  </si>
  <si>
    <t xml:space="preserve">    Homer Township</t>
  </si>
  <si>
    <t xml:space="preserve">    Sweden Township</t>
  </si>
  <si>
    <t>GALETON AREA</t>
  </si>
  <si>
    <t xml:space="preserve">    Abbott Township</t>
  </si>
  <si>
    <t xml:space="preserve">    Galeton Borough</t>
  </si>
  <si>
    <t xml:space="preserve">    Hector Township (P)</t>
  </si>
  <si>
    <t xml:space="preserve">    West Branch Township</t>
  </si>
  <si>
    <t xml:space="preserve">    Gaines Township</t>
  </si>
  <si>
    <t>NORTHERN POTTER</t>
  </si>
  <si>
    <t xml:space="preserve">    Bingham Township</t>
  </si>
  <si>
    <t xml:space="preserve">    Genesee Township</t>
  </si>
  <si>
    <t xml:space="preserve">    Ulysses Borough</t>
  </si>
  <si>
    <t xml:space="preserve">    Ulysses Township</t>
  </si>
  <si>
    <t>OSWAYO VALLEY</t>
  </si>
  <si>
    <t xml:space="preserve">    Clara Township</t>
  </si>
  <si>
    <t xml:space="preserve">    Oswayo Borough</t>
  </si>
  <si>
    <t xml:space="preserve">    Oswayo Township</t>
  </si>
  <si>
    <t xml:space="preserve">    Montgomery Township</t>
  </si>
  <si>
    <t xml:space="preserve">    Peters Township</t>
  </si>
  <si>
    <t xml:space="preserve">    St. Thomas Township</t>
  </si>
  <si>
    <t>WAYNESBORO AREA</t>
  </si>
  <si>
    <t xml:space="preserve">    Mont Alto Borough</t>
  </si>
  <si>
    <t xml:space="preserve">    Toboyne Township (P)</t>
  </si>
  <si>
    <t xml:space="preserve">        (Perry County)</t>
  </si>
  <si>
    <t>GREENCASTLE-ANTRIM</t>
  </si>
  <si>
    <t xml:space="preserve">    Antrim Township</t>
  </si>
  <si>
    <t xml:space="preserve">    Greencastle Borough</t>
  </si>
  <si>
    <t>TUSCARORA</t>
  </si>
  <si>
    <t xml:space="preserve">    Mercersburg Borough</t>
  </si>
  <si>
    <t xml:space="preserve">    Lower Southampton Township</t>
  </si>
  <si>
    <t xml:space="preserve">    Middletown Township</t>
  </si>
  <si>
    <t xml:space="preserve">    Penndel Borough</t>
  </si>
  <si>
    <t>NEW HOPE-SOLEBURY</t>
  </si>
  <si>
    <t xml:space="preserve">    New Hope Borough</t>
  </si>
  <si>
    <t xml:space="preserve">    Solebury Township</t>
  </si>
  <si>
    <t>PALISADES</t>
  </si>
  <si>
    <t xml:space="preserve">Indiana County </t>
  </si>
  <si>
    <t xml:space="preserve">    Quincy Township</t>
  </si>
  <si>
    <t xml:space="preserve">    Waynesboro Borough</t>
  </si>
  <si>
    <t>Orrstown Borough</t>
  </si>
  <si>
    <t>See Shippensburg Area</t>
  </si>
  <si>
    <t>Cumberland County</t>
  </si>
  <si>
    <t>Shippensburg Borough (P)</t>
  </si>
  <si>
    <t>Southampton Township</t>
  </si>
  <si>
    <t>FULTON  COUNTY</t>
  </si>
  <si>
    <t>CENTRAL FULTON</t>
  </si>
  <si>
    <t xml:space="preserve">    Ayr Township</t>
  </si>
  <si>
    <t xml:space="preserve">    Licking Creek Township</t>
  </si>
  <si>
    <t xml:space="preserve">    McConnellsburg Borough</t>
  </si>
  <si>
    <t>FORBES ROAD</t>
  </si>
  <si>
    <t xml:space="preserve">    Dublin Township</t>
  </si>
  <si>
    <t>SOUTHERN FULTON</t>
  </si>
  <si>
    <t xml:space="preserve">    Belfast Township</t>
  </si>
  <si>
    <t xml:space="preserve">    Brush Creek Township</t>
  </si>
  <si>
    <t xml:space="preserve">    Thompson Township</t>
  </si>
  <si>
    <t xml:space="preserve">    Valley Hi Borough</t>
  </si>
  <si>
    <t>GREENE  COUNTY</t>
  </si>
  <si>
    <t>CARMICHAELS AREA</t>
  </si>
  <si>
    <t xml:space="preserve">    Carmichaels Borough</t>
  </si>
  <si>
    <t xml:space="preserve">    Cumberland Township</t>
  </si>
  <si>
    <t>Telford Borough (P)</t>
  </si>
  <si>
    <t>See Souderton Area</t>
  </si>
  <si>
    <t>Riegelsville Borough (P)</t>
  </si>
  <si>
    <t>See Easton Area</t>
  </si>
  <si>
    <t>Northampton County</t>
  </si>
  <si>
    <t>BUTLER  COUNTY</t>
  </si>
  <si>
    <t>BUTLER AREA</t>
  </si>
  <si>
    <t xml:space="preserve">    Butler City</t>
  </si>
  <si>
    <t xml:space="preserve">    Butler Township</t>
  </si>
  <si>
    <t xml:space="preserve">    Clearfield Township</t>
  </si>
  <si>
    <t xml:space="preserve">    Connoquenessing Borough</t>
  </si>
  <si>
    <t xml:space="preserve">    Freeport Township</t>
  </si>
  <si>
    <t xml:space="preserve">    Gilmore Township</t>
  </si>
  <si>
    <t xml:space="preserve">    Gray Township</t>
  </si>
  <si>
    <t xml:space="preserve">    Richhill Township</t>
  </si>
  <si>
    <t>HUNTINGDON  COUNTY</t>
  </si>
  <si>
    <t>HUNTINGDON AREA</t>
  </si>
  <si>
    <t xml:space="preserve">    Henderson Township</t>
  </si>
  <si>
    <t xml:space="preserve">    Huntingdon Borough</t>
  </si>
  <si>
    <t xml:space="preserve">    Marklesburg Borough</t>
  </si>
  <si>
    <t xml:space="preserve">    Mill Creek Borough</t>
  </si>
  <si>
    <t xml:space="preserve">    Miller Township</t>
  </si>
  <si>
    <t xml:space="preserve">    Oneida Township</t>
  </si>
  <si>
    <t>JUNIATA VALLEY</t>
  </si>
  <si>
    <t>Blooming Grove Township</t>
  </si>
  <si>
    <t>See Wallenpaupack Area</t>
  </si>
  <si>
    <t>Wayne County</t>
  </si>
  <si>
    <t>Greene Township</t>
  </si>
  <si>
    <t>Lackawaxen Township</t>
  </si>
  <si>
    <t>Palmyra Township</t>
  </si>
  <si>
    <t>POTTER  COUNTY</t>
  </si>
  <si>
    <t>AUSTIN AREA</t>
  </si>
  <si>
    <t xml:space="preserve">    Austin Borough</t>
  </si>
  <si>
    <t xml:space="preserve">    Shirleysburg Borough</t>
  </si>
  <si>
    <t xml:space="preserve">    Kistler Borough</t>
  </si>
  <si>
    <t xml:space="preserve">        (Mifflin County)</t>
  </si>
  <si>
    <t xml:space="preserve">    Newton Hamilton Borough</t>
  </si>
  <si>
    <t>SOUTHERN HUNTINGDON</t>
  </si>
  <si>
    <t xml:space="preserve">    Cass Township</t>
  </si>
  <si>
    <t xml:space="preserve">    Cassville Borough</t>
  </si>
  <si>
    <t xml:space="preserve">    Cromwell Township</t>
  </si>
  <si>
    <t xml:space="preserve">    Orbisonia Borough</t>
  </si>
  <si>
    <t xml:space="preserve">    Saltillo Borough</t>
  </si>
  <si>
    <t xml:space="preserve">    Shade Gap Borough</t>
  </si>
  <si>
    <t xml:space="preserve">    Tell Township</t>
  </si>
  <si>
    <t xml:space="preserve">    Three Springs Borough</t>
  </si>
  <si>
    <t>Broad Top City Borough</t>
  </si>
  <si>
    <t>See Tussey Mountain</t>
  </si>
  <si>
    <t>Bedford County</t>
  </si>
  <si>
    <t>Carbon Township</t>
  </si>
  <si>
    <t>Coalmont Borough</t>
  </si>
  <si>
    <t>Dudley Borough</t>
  </si>
  <si>
    <t>Hopewell Township</t>
  </si>
  <si>
    <t>Todd Township</t>
  </si>
  <si>
    <t>Wood Township</t>
  </si>
  <si>
    <t>Birmingham Borough</t>
  </si>
  <si>
    <t>Franklin Township</t>
  </si>
  <si>
    <t>Warriors Mark Township</t>
  </si>
  <si>
    <t>INDIANA  COUNTY</t>
  </si>
  <si>
    <t>BLAIRSVILLE-SALTSBURG</t>
  </si>
  <si>
    <t xml:space="preserve">    Blairsville Borough</t>
  </si>
  <si>
    <t xml:space="preserve">    Saltsburg Borough</t>
  </si>
  <si>
    <t xml:space="preserve">    Loyalhanna Township</t>
  </si>
  <si>
    <t>HOMER CENTER</t>
  </si>
  <si>
    <t xml:space="preserve">    Bridgewater Borough </t>
  </si>
  <si>
    <t>Chadds Ford Township</t>
  </si>
  <si>
    <t xml:space="preserve">    Chadds Ford Township</t>
  </si>
  <si>
    <t xml:space="preserve">    Rockhill Furnace Borough</t>
  </si>
  <si>
    <t xml:space="preserve">    Chapman Borough</t>
  </si>
  <si>
    <t xml:space="preserve">    St. Clair Borough</t>
  </si>
  <si>
    <t xml:space="preserve">    Bell Acres Township</t>
  </si>
  <si>
    <t xml:space="preserve">    Aldan Borough</t>
  </si>
  <si>
    <t xml:space="preserve">    Thornhurst Township</t>
  </si>
  <si>
    <t xml:space="preserve">    Brothersvalley Township</t>
  </si>
  <si>
    <t xml:space="preserve">    Fairhope Township</t>
  </si>
  <si>
    <t>SLIPPERY ROCK AREA</t>
  </si>
  <si>
    <t xml:space="preserve">    Harrisville Borough</t>
  </si>
  <si>
    <t xml:space="preserve">    Mercer Township</t>
  </si>
  <si>
    <t xml:space="preserve">    Muddycreek Township</t>
  </si>
  <si>
    <t xml:space="preserve">    Portersville Borough</t>
  </si>
  <si>
    <t xml:space="preserve">    Prospect Borough</t>
  </si>
  <si>
    <t xml:space="preserve">    Slippery Rock Borough</t>
  </si>
  <si>
    <t xml:space="preserve">    Slippery Rock Township</t>
  </si>
  <si>
    <t xml:space="preserve">    West Liberty Borough</t>
  </si>
  <si>
    <t xml:space="preserve">    Worth Township</t>
  </si>
  <si>
    <t>SOUTH BUTLER COUNTY</t>
  </si>
  <si>
    <t xml:space="preserve">    Clinton Township</t>
  </si>
  <si>
    <t xml:space="preserve">    Pavia Township</t>
  </si>
  <si>
    <t xml:space="preserve">    Homer City Borough</t>
  </si>
  <si>
    <t>INDIANA AREA</t>
  </si>
  <si>
    <t xml:space="preserve">    Armstrong Township</t>
  </si>
  <si>
    <t xml:space="preserve">    Indiana Borough</t>
  </si>
  <si>
    <t xml:space="preserve">    Shelocta Borough</t>
  </si>
  <si>
    <t>MARION CENTER AREA</t>
  </si>
  <si>
    <t xml:space="preserve">    Canoe Township (P)</t>
  </si>
  <si>
    <t xml:space="preserve">    Creekside Borough</t>
  </si>
  <si>
    <t xml:space="preserve">    East Mahoning Township</t>
  </si>
  <si>
    <t xml:space="preserve">    Ernest Borough</t>
  </si>
  <si>
    <t xml:space="preserve">    Grant Township</t>
  </si>
  <si>
    <t xml:space="preserve">    Marion Center Borough</t>
  </si>
  <si>
    <t xml:space="preserve">    Plumville Borough</t>
  </si>
  <si>
    <t xml:space="preserve">    Rayne Township</t>
  </si>
  <si>
    <t xml:space="preserve">    South Mahoning Township</t>
  </si>
  <si>
    <t>PENNS MANOR AREA</t>
  </si>
  <si>
    <t xml:space="preserve">    Cherryhill Township</t>
  </si>
  <si>
    <t xml:space="preserve">    Clymer Borough</t>
  </si>
  <si>
    <t>PURCHASE LINE</t>
  </si>
  <si>
    <t xml:space="preserve">    Glen Campbell Borough</t>
  </si>
  <si>
    <t xml:space="preserve">    Bell Township</t>
  </si>
  <si>
    <t xml:space="preserve">        (Clearfield County)</t>
  </si>
  <si>
    <t xml:space="preserve">    Burnside Borough</t>
  </si>
  <si>
    <t xml:space="preserve">    Mahaffey Borough</t>
  </si>
  <si>
    <t xml:space="preserve">    New Washington Borough</t>
  </si>
  <si>
    <t>UNITED</t>
  </si>
  <si>
    <t xml:space="preserve">    Armagh Borough</t>
  </si>
  <si>
    <t xml:space="preserve">    Brush Valley Township</t>
  </si>
  <si>
    <t xml:space="preserve">    Buffington Township</t>
  </si>
  <si>
    <t xml:space="preserve">    Dushore Borough</t>
  </si>
  <si>
    <t xml:space="preserve">    Eagles Mere Borough</t>
  </si>
  <si>
    <t xml:space="preserve">    Elkland Township</t>
  </si>
  <si>
    <t xml:space="preserve">    Forksville Borough</t>
  </si>
  <si>
    <t xml:space="preserve">    Hillsgrove Township</t>
  </si>
  <si>
    <t xml:space="preserve">    Laporte Borough</t>
  </si>
  <si>
    <t xml:space="preserve">    Laporte Township</t>
  </si>
  <si>
    <t>SUSQUEHANNA  COUNTY</t>
  </si>
  <si>
    <t>BLUE RIDGE</t>
  </si>
  <si>
    <t xml:space="preserve">    Great Bend Borough</t>
  </si>
  <si>
    <t xml:space="preserve">    Great Bend Township</t>
  </si>
  <si>
    <t xml:space="preserve">    Hallstead Borough</t>
  </si>
  <si>
    <t xml:space="preserve">    New Milford Borough</t>
  </si>
  <si>
    <t xml:space="preserve">    New Milford Township</t>
  </si>
  <si>
    <t>ELK LAKE</t>
  </si>
  <si>
    <t xml:space="preserve">    Auburn Township</t>
  </si>
  <si>
    <t xml:space="preserve">    Dimock Township</t>
  </si>
  <si>
    <t xml:space="preserve">    Springville Township</t>
  </si>
  <si>
    <t xml:space="preserve">    Meshoppen Borough</t>
  </si>
  <si>
    <t xml:space="preserve">    Meshoppen Township</t>
  </si>
  <si>
    <t>FOREST CITY REGIONAL</t>
  </si>
  <si>
    <t xml:space="preserve">    Forest City Borough</t>
  </si>
  <si>
    <t xml:space="preserve">    Uniondale Borough</t>
  </si>
  <si>
    <t xml:space="preserve">    Vandling Borough</t>
  </si>
  <si>
    <t>ADAMS COUNTY</t>
  </si>
  <si>
    <t>SCHOOL DISTRICT</t>
  </si>
  <si>
    <t/>
  </si>
  <si>
    <t xml:space="preserve">   Municipality</t>
  </si>
  <si>
    <t xml:space="preserve"> MARKET VALUE*</t>
  </si>
  <si>
    <t>ASSESSED VALUE#</t>
  </si>
  <si>
    <t>RATIO</t>
  </si>
  <si>
    <t xml:space="preserve">BERMUDIAN SPRINGS                                </t>
  </si>
  <si>
    <t xml:space="preserve">   East Berlin Borough</t>
  </si>
  <si>
    <t xml:space="preserve">   Hamilton Township (P)</t>
  </si>
  <si>
    <t xml:space="preserve">   Latimore Township</t>
  </si>
  <si>
    <t xml:space="preserve">   Reading Township</t>
  </si>
  <si>
    <t xml:space="preserve">   York Springs Borough</t>
  </si>
  <si>
    <t>CONEWAGO VALLEY</t>
  </si>
  <si>
    <t xml:space="preserve">   Abbottstown Borough</t>
  </si>
  <si>
    <t xml:space="preserve">   Berwick Township</t>
  </si>
  <si>
    <t>MONTROSE AREA</t>
  </si>
  <si>
    <t xml:space="preserve">    Apolacon Township</t>
  </si>
  <si>
    <t xml:space="preserve">    Bridgewater Township</t>
  </si>
  <si>
    <t xml:space="preserve">    Choconut Township</t>
  </si>
  <si>
    <t xml:space="preserve">    Forest Lake Township</t>
  </si>
  <si>
    <t xml:space="preserve">    Friendsville Borough</t>
  </si>
  <si>
    <t xml:space="preserve">    Jessup Township</t>
  </si>
  <si>
    <t xml:space="preserve">    Little Meadows Borough</t>
  </si>
  <si>
    <t xml:space="preserve">    Montrose Borough</t>
  </si>
  <si>
    <t xml:space="preserve">    Silver Lake Township</t>
  </si>
  <si>
    <t>LITTLESTOWN AREA</t>
  </si>
  <si>
    <t xml:space="preserve">   Germany Township</t>
  </si>
  <si>
    <t xml:space="preserve">   Littlestown Borough</t>
  </si>
  <si>
    <t xml:space="preserve">   Union Township</t>
  </si>
  <si>
    <t>UPPER ADAMS</t>
  </si>
  <si>
    <t xml:space="preserve">   Arendtsville Borough</t>
  </si>
  <si>
    <t xml:space="preserve">   Bendersville Borough</t>
  </si>
  <si>
    <t xml:space="preserve">   Biglerville Borough</t>
  </si>
  <si>
    <t xml:space="preserve">   Butler Township</t>
  </si>
  <si>
    <t xml:space="preserve">   Menallen Township</t>
  </si>
  <si>
    <t xml:space="preserve">TOTAL                                                  </t>
  </si>
  <si>
    <t>ALLEGHENY COUNTY</t>
  </si>
  <si>
    <t>ALLEGHENY VALLEY</t>
  </si>
  <si>
    <t xml:space="preserve">    Cheswick Borough</t>
  </si>
  <si>
    <t xml:space="preserve">    Harmar Township</t>
  </si>
  <si>
    <t xml:space="preserve">    Springdale Borough</t>
  </si>
  <si>
    <t xml:space="preserve">    Springdale Township</t>
  </si>
  <si>
    <t>AVONWORTH</t>
  </si>
  <si>
    <t xml:space="preserve">    Ben Avon Borough</t>
  </si>
  <si>
    <t xml:space="preserve">    Ben Avon Heights Borough</t>
  </si>
  <si>
    <t xml:space="preserve">    Emsworth Borough</t>
  </si>
  <si>
    <t xml:space="preserve">    Kilbuck Township</t>
  </si>
  <si>
    <t xml:space="preserve">    Ohio Township</t>
  </si>
  <si>
    <t>BALDWIN-WHITEHALL</t>
  </si>
  <si>
    <t xml:space="preserve">    Baldwin Borough</t>
  </si>
  <si>
    <t>EASTERN LANCASTER COUNTY</t>
  </si>
  <si>
    <t xml:space="preserve">    East Earl Township</t>
  </si>
  <si>
    <t xml:space="preserve">    New Holland Borough</t>
  </si>
  <si>
    <t xml:space="preserve">    Terre Hill Borough</t>
  </si>
  <si>
    <t>ELIZABETHTOWN AREA</t>
  </si>
  <si>
    <t xml:space="preserve">    Conoy Township</t>
  </si>
  <si>
    <t>West Cocalico Township (P)</t>
  </si>
  <si>
    <t xml:space="preserve">    East Fallowfield Township</t>
  </si>
  <si>
    <t xml:space="preserve">    Modena Borough</t>
  </si>
  <si>
    <t xml:space="preserve">    Sadsbury Township</t>
  </si>
  <si>
    <t xml:space="preserve">    South Coatesville Borough</t>
  </si>
  <si>
    <t xml:space="preserve">    West Brandywine Township</t>
  </si>
  <si>
    <t xml:space="preserve">    West Caln Township</t>
  </si>
  <si>
    <t>DOWNINGTOWN AREA</t>
  </si>
  <si>
    <t xml:space="preserve">    Downingtown Borough</t>
  </si>
  <si>
    <t xml:space="preserve">    East Brandywine Township</t>
  </si>
  <si>
    <t xml:space="preserve">    East Caln Township</t>
  </si>
  <si>
    <t xml:space="preserve">    Bridgeville Borough</t>
  </si>
  <si>
    <t xml:space="preserve">    Collier Township</t>
  </si>
  <si>
    <t xml:space="preserve">    Heidelberg Borough</t>
  </si>
  <si>
    <t xml:space="preserve">    Scott Township</t>
  </si>
  <si>
    <t>CLAIRTON CITY</t>
  </si>
  <si>
    <t>CORNELL</t>
  </si>
  <si>
    <t xml:space="preserve">     Coraopolis Borough</t>
  </si>
  <si>
    <t xml:space="preserve">     Neville Township</t>
  </si>
  <si>
    <t>DEER LAKES</t>
  </si>
  <si>
    <t xml:space="preserve">    East Deer Township</t>
  </si>
  <si>
    <t xml:space="preserve">    West Deer Township</t>
  </si>
  <si>
    <t>DUQUESNE CITY</t>
  </si>
  <si>
    <t>EAST ALLEGHENY</t>
  </si>
  <si>
    <t xml:space="preserve">    East McKeesport Borough</t>
  </si>
  <si>
    <t xml:space="preserve">    North Versailles Township</t>
  </si>
  <si>
    <t xml:space="preserve">    Wall Borough</t>
  </si>
  <si>
    <t xml:space="preserve">    Wilmerding Borough</t>
  </si>
  <si>
    <t>ELIZABETH-FORWARD</t>
  </si>
  <si>
    <t xml:space="preserve">    Elizabeth Borough</t>
  </si>
  <si>
    <t xml:space="preserve">    Elizabeth Township</t>
  </si>
  <si>
    <t xml:space="preserve">    Forward Township</t>
  </si>
  <si>
    <t>FOX CHAPEL AREA</t>
  </si>
  <si>
    <t xml:space="preserve">    Aspinwall Borough</t>
  </si>
  <si>
    <t xml:space="preserve">    Blawnox Borough</t>
  </si>
  <si>
    <t xml:space="preserve">    Fox Chapel Borough</t>
  </si>
  <si>
    <t xml:space="preserve">    Indiana Township</t>
  </si>
  <si>
    <t xml:space="preserve">    O'Hara Township</t>
  </si>
  <si>
    <t xml:space="preserve">    Victory Township</t>
  </si>
  <si>
    <t>OIL CITY AREA</t>
  </si>
  <si>
    <t xml:space="preserve">    Cornplanter Township</t>
  </si>
  <si>
    <t xml:space="preserve">    Oil City City</t>
  </si>
  <si>
    <t xml:space="preserve">    Rouseville Borough</t>
  </si>
  <si>
    <t>TITUSVILLE AREA</t>
  </si>
  <si>
    <t xml:space="preserve">    Cherrytree Township</t>
  </si>
  <si>
    <t xml:space="preserve">    Oilcreek Township</t>
  </si>
  <si>
    <t xml:space="preserve">    Centerville Borough</t>
  </si>
  <si>
    <t xml:space="preserve">    Hydetown Borough</t>
  </si>
  <si>
    <t xml:space="preserve">    Oil Creek Township</t>
  </si>
  <si>
    <t xml:space="preserve">    Titusville City</t>
  </si>
  <si>
    <t xml:space="preserve">    Southwest Township</t>
  </si>
  <si>
    <t>VALLEY GROVE</t>
  </si>
  <si>
    <t xml:space="preserve">    Cooperstown Borough</t>
  </si>
  <si>
    <t>WARREN  COUNTY</t>
  </si>
  <si>
    <t>WARREN COUNTY</t>
  </si>
  <si>
    <t xml:space="preserve">    Bear Lake Borough</t>
  </si>
  <si>
    <t xml:space="preserve">    Brokenstraw Township</t>
  </si>
  <si>
    <t xml:space="preserve">    Cherry Grove Township</t>
  </si>
  <si>
    <t xml:space="preserve">    Clarendon Borough</t>
  </si>
  <si>
    <t xml:space="preserve">    Conewango Township</t>
  </si>
  <si>
    <t xml:space="preserve">    Freehold Township</t>
  </si>
  <si>
    <t xml:space="preserve">    Glade Township</t>
  </si>
  <si>
    <t xml:space="preserve">    Mead Township</t>
  </si>
  <si>
    <t xml:space="preserve">    Pittsfield Township</t>
  </si>
  <si>
    <t xml:space="preserve">    McKeesport City</t>
  </si>
  <si>
    <t xml:space="preserve">    South Versailles Township (P)</t>
  </si>
  <si>
    <t xml:space="preserve">    Versailles Borough</t>
  </si>
  <si>
    <t xml:space="preserve">    White Oak Borough (P)</t>
  </si>
  <si>
    <t>MONTOUR</t>
  </si>
  <si>
    <t xml:space="preserve">    Ingram Borough</t>
  </si>
  <si>
    <t xml:space="preserve">    Kennedy Township</t>
  </si>
  <si>
    <t xml:space="preserve">    Pennsbury Village Borough</t>
  </si>
  <si>
    <t xml:space="preserve">    Robinson Township</t>
  </si>
  <si>
    <t xml:space="preserve">    Thornburg Borough</t>
  </si>
  <si>
    <t xml:space="preserve">    South New Castle Borough</t>
  </si>
  <si>
    <t>UNION AREA</t>
  </si>
  <si>
    <t xml:space="preserve">    McCandless Township</t>
  </si>
  <si>
    <t>NORTHGATE</t>
  </si>
  <si>
    <t xml:space="preserve">    Avalon Borough</t>
  </si>
  <si>
    <t xml:space="preserve">    Bellevue Borough</t>
  </si>
  <si>
    <t>NORTH  HILLS</t>
  </si>
  <si>
    <t xml:space="preserve">    Ross Township</t>
  </si>
  <si>
    <t xml:space="preserve">    West View Borough</t>
  </si>
  <si>
    <t>PENN HILLS TOWNSHIP</t>
  </si>
  <si>
    <t>PINE-RICHLAND</t>
  </si>
  <si>
    <t xml:space="preserve">    Pine Township</t>
  </si>
  <si>
    <t xml:space="preserve">    McKees Rock Borough</t>
  </si>
  <si>
    <t xml:space="preserve">    Stowe Township</t>
  </si>
  <si>
    <t>UPPER ST. CLAIR TOWNSHIP</t>
  </si>
  <si>
    <t>WEST ALLEGHENY</t>
  </si>
  <si>
    <t xml:space="preserve">    Findlay Township</t>
  </si>
  <si>
    <t xml:space="preserve">    North Fayette Township</t>
  </si>
  <si>
    <t xml:space="preserve">    Oakdale Borough</t>
  </si>
  <si>
    <t>WEST JEFFERSON HILLS</t>
  </si>
  <si>
    <t xml:space="preserve">    Jefferson Borough</t>
  </si>
  <si>
    <t xml:space="preserve">    West Elizabeth Borough</t>
  </si>
  <si>
    <t>WEST MIFFLIN AREA</t>
  </si>
  <si>
    <t xml:space="preserve">    West Mifflin Borough</t>
  </si>
  <si>
    <t xml:space="preserve">    Whitaker Borough</t>
  </si>
  <si>
    <t>WILKINSBURG BOROUGH</t>
  </si>
  <si>
    <t>WOODLAND HILLS</t>
  </si>
  <si>
    <t xml:space="preserve">    Braddock Borough</t>
  </si>
  <si>
    <t xml:space="preserve">    Braddock Hills Borough</t>
  </si>
  <si>
    <t xml:space="preserve">    Chalfant Borough</t>
  </si>
  <si>
    <t xml:space="preserve">    Churchill Borough</t>
  </si>
  <si>
    <t xml:space="preserve">    Sewickley Borough</t>
  </si>
  <si>
    <t xml:space="preserve">    Sewickley Heights Borough</t>
  </si>
  <si>
    <t xml:space="preserve">    Sewickley Hills Borough</t>
  </si>
  <si>
    <t>RIVERVIEW</t>
  </si>
  <si>
    <t xml:space="preserve">    Oakmont Borough</t>
  </si>
  <si>
    <t xml:space="preserve">    Verona Borough</t>
  </si>
  <si>
    <t>SHALER AREA</t>
  </si>
  <si>
    <t xml:space="preserve">    Etna Borough</t>
  </si>
  <si>
    <t xml:space="preserve">    Millvale Borough</t>
  </si>
  <si>
    <t xml:space="preserve">    Reserve Township</t>
  </si>
  <si>
    <t xml:space="preserve">    Shaler Township</t>
  </si>
  <si>
    <t>SOUTH ALLEGHENY</t>
  </si>
  <si>
    <t xml:space="preserve">    Glassport Borough</t>
  </si>
  <si>
    <t xml:space="preserve">    Liberty Borough</t>
  </si>
  <si>
    <t xml:space="preserve">    North Catasauqua Borough</t>
  </si>
  <si>
    <t xml:space="preserve">        (Northampton County)</t>
  </si>
  <si>
    <t>EAST PENN</t>
  </si>
  <si>
    <t xml:space="preserve">    Alburtis Borough</t>
  </si>
  <si>
    <t xml:space="preserve">    Emmaus Borough</t>
  </si>
  <si>
    <t xml:space="preserve">    Lower Macungie Township</t>
  </si>
  <si>
    <t xml:space="preserve">    Macungie Borough</t>
  </si>
  <si>
    <t xml:space="preserve">    Upper Milford Township</t>
  </si>
  <si>
    <t>NORTHERN LEHIGH</t>
  </si>
  <si>
    <t xml:space="preserve">    Slatington Borough</t>
  </si>
  <si>
    <t xml:space="preserve">    Walnutport Borough</t>
  </si>
  <si>
    <t>NORTHWESTERN LEHIGH</t>
  </si>
  <si>
    <t xml:space="preserve">    Lowhill Township</t>
  </si>
  <si>
    <t xml:space="preserve">    Lynn Township</t>
  </si>
  <si>
    <t xml:space="preserve">    Weisenberg Township</t>
  </si>
  <si>
    <t>PARKLAND</t>
  </si>
  <si>
    <t xml:space="preserve">    North Whitehall Township</t>
  </si>
  <si>
    <t xml:space="preserve">    South Whitehall Township </t>
  </si>
  <si>
    <t xml:space="preserve">    Upper Macungie Township</t>
  </si>
  <si>
    <t>SALISBURY TOWNSHIP</t>
  </si>
  <si>
    <t>SOUTHERN LEHIGH</t>
  </si>
  <si>
    <t xml:space="preserve">    Coopersburg Borough</t>
  </si>
  <si>
    <t xml:space="preserve">    Lower Milford Township</t>
  </si>
  <si>
    <t xml:space="preserve">    Jeddo Borough</t>
  </si>
  <si>
    <t xml:space="preserve">    West Hazleton Borough</t>
  </si>
  <si>
    <t xml:space="preserve">        (Carbon County)</t>
  </si>
  <si>
    <t xml:space="preserve">    Beaver Meadows Borough</t>
  </si>
  <si>
    <t xml:space="preserve">    East Union Township</t>
  </si>
  <si>
    <t xml:space="preserve">    Kline Township</t>
  </si>
  <si>
    <t xml:space="preserve">    McAdoo Borough</t>
  </si>
  <si>
    <t>LAKE-LEHMAN</t>
  </si>
  <si>
    <t xml:space="preserve">    Harveys Lake Borough</t>
  </si>
  <si>
    <t xml:space="preserve">    Lake Township</t>
  </si>
  <si>
    <t xml:space="preserve">    Lehman Township</t>
  </si>
  <si>
    <t xml:space="preserve">    Noxen Township</t>
  </si>
  <si>
    <t>NORTHWEST AREA</t>
  </si>
  <si>
    <t xml:space="preserve">    Fairmount Township</t>
  </si>
  <si>
    <t xml:space="preserve">    Hunlock Township</t>
  </si>
  <si>
    <t xml:space="preserve">    Rural Valley Borough</t>
  </si>
  <si>
    <t xml:space="preserve">    Shickshinny Borough</t>
  </si>
  <si>
    <t>PITTSTON AREA</t>
  </si>
  <si>
    <t xml:space="preserve">    Avoca Borough</t>
  </si>
  <si>
    <t xml:space="preserve">    Dupont Borough</t>
  </si>
  <si>
    <t xml:space="preserve">    Duryea Borough</t>
  </si>
  <si>
    <t xml:space="preserve">    Hughestown Borough</t>
  </si>
  <si>
    <t xml:space="preserve">    Jenkins Township</t>
  </si>
  <si>
    <t xml:space="preserve">    Pittston City</t>
  </si>
  <si>
    <t xml:space="preserve">    Pittston Township</t>
  </si>
  <si>
    <t xml:space="preserve">    Yatesville Borough</t>
  </si>
  <si>
    <t>WILKES-BARRE AREA</t>
  </si>
  <si>
    <t xml:space="preserve">    Bear Creek Township</t>
  </si>
  <si>
    <t xml:space="preserve">    Bear Creek Village</t>
  </si>
  <si>
    <t xml:space="preserve">    Buck Township</t>
  </si>
  <si>
    <t xml:space="preserve">    Laflin Borough</t>
  </si>
  <si>
    <t xml:space="preserve">    Laurel Run Borough</t>
  </si>
  <si>
    <t xml:space="preserve">    Plains Township</t>
  </si>
  <si>
    <t xml:space="preserve">    Wilkes-Barre City</t>
  </si>
  <si>
    <t xml:space="preserve">    Wilkes-Barre Township</t>
  </si>
  <si>
    <t>WYOMING AREA</t>
  </si>
  <si>
    <t xml:space="preserve">    Exeter Borough</t>
  </si>
  <si>
    <t xml:space="preserve">    West Pittston Borough</t>
  </si>
  <si>
    <t xml:space="preserve">    West Wyoming Borough</t>
  </si>
  <si>
    <t xml:space="preserve">    Wyoming Borough</t>
  </si>
  <si>
    <t xml:space="preserve">         (Wyoming County)</t>
  </si>
  <si>
    <t>WYOMING VALLEY WEST</t>
  </si>
  <si>
    <t xml:space="preserve">    Courtdale Borough</t>
  </si>
  <si>
    <t xml:space="preserve">    Edwardsville Borough</t>
  </si>
  <si>
    <t xml:space="preserve">    Forty Fort Borough</t>
  </si>
  <si>
    <t xml:space="preserve">    Kingston Borough</t>
  </si>
  <si>
    <t xml:space="preserve">    Larksville Borough</t>
  </si>
  <si>
    <t xml:space="preserve">    Luzerne Borough</t>
  </si>
  <si>
    <t xml:space="preserve">        (Clinton County)</t>
  </si>
  <si>
    <t>Bell Township</t>
  </si>
  <si>
    <t>See Purchase Line</t>
  </si>
  <si>
    <t>Indiana County</t>
  </si>
  <si>
    <t>Burnside Borough</t>
  </si>
  <si>
    <t>Mahaffey Borough</t>
  </si>
  <si>
    <t>New Washington Borough</t>
  </si>
  <si>
    <t>Newburg Borough</t>
  </si>
  <si>
    <t xml:space="preserve">   Huntington Township</t>
  </si>
  <si>
    <t xml:space="preserve">    Gilpin Township</t>
  </si>
  <si>
    <t xml:space="preserve">    Leechburg Borough</t>
  </si>
  <si>
    <t xml:space="preserve">    West Leechburg Borough</t>
  </si>
  <si>
    <t xml:space="preserve">        (Westmoreland County)</t>
  </si>
  <si>
    <t>Brady's Bend Township</t>
  </si>
  <si>
    <t>See Karns City Area</t>
  </si>
  <si>
    <t>Butler County</t>
  </si>
  <si>
    <t>Perry Township</t>
  </si>
  <si>
    <t>Sugarcreek Township</t>
  </si>
  <si>
    <t>Hovey Township</t>
  </si>
  <si>
    <t>See Allegheny-Clarion Valley</t>
  </si>
  <si>
    <t>Clarion County</t>
  </si>
  <si>
    <t>Parker City Borough</t>
  </si>
  <si>
    <t>Madison Township</t>
  </si>
  <si>
    <t>See Redbank Valley</t>
  </si>
  <si>
    <t>Mahoning Township</t>
  </si>
  <si>
    <t>Redbank Township</t>
  </si>
  <si>
    <t>South Bethlehem Borough</t>
  </si>
  <si>
    <t>Parks Township</t>
  </si>
  <si>
    <t>See Kiski Area</t>
  </si>
  <si>
    <t>BEAVER  COUNTY</t>
  </si>
  <si>
    <t>ALIQUIPPA BOROUGH</t>
  </si>
  <si>
    <t xml:space="preserve">    Plymouth Borough</t>
  </si>
  <si>
    <t xml:space="preserve">    Pringle Borough</t>
  </si>
  <si>
    <t xml:space="preserve">    Swoyersville Borough</t>
  </si>
  <si>
    <t>Hollenback Township</t>
  </si>
  <si>
    <t xml:space="preserve">    Beaver Falls City</t>
  </si>
  <si>
    <t xml:space="preserve">    Big Beaver Borough</t>
  </si>
  <si>
    <t xml:space="preserve">    Eastvale Borough</t>
  </si>
  <si>
    <t xml:space="preserve">    Homewood Borough</t>
  </si>
  <si>
    <t xml:space="preserve">    Koppel Borough</t>
  </si>
  <si>
    <t xml:space="preserve">    New Galilee Borough</t>
  </si>
  <si>
    <t xml:space="preserve">    White Township</t>
  </si>
  <si>
    <t>BLACKHAWK</t>
  </si>
  <si>
    <t xml:space="preserve">    Chippewa Township</t>
  </si>
  <si>
    <t xml:space="preserve">    Darlington Borough</t>
  </si>
  <si>
    <t xml:space="preserve">    Darlington Township</t>
  </si>
  <si>
    <t xml:space="preserve">    Patterson Heights Borough</t>
  </si>
  <si>
    <t xml:space="preserve">    Patterson Township</t>
  </si>
  <si>
    <t xml:space="preserve">    South Beaver Township</t>
  </si>
  <si>
    <t xml:space="preserve">    West Mayfield Borough</t>
  </si>
  <si>
    <t xml:space="preserve">    Enon Valley Borough</t>
  </si>
  <si>
    <t xml:space="preserve">        (Lawrence County)</t>
  </si>
  <si>
    <t>CENTER AREA</t>
  </si>
  <si>
    <t xml:space="preserve">    Center Township</t>
  </si>
  <si>
    <t xml:space="preserve">    Monaca Borough (P)</t>
  </si>
  <si>
    <t xml:space="preserve">    Potter Township</t>
  </si>
  <si>
    <t>FREEDOM AREA</t>
  </si>
  <si>
    <t xml:space="preserve">    Conway Borough</t>
  </si>
  <si>
    <t xml:space="preserve">    Montgomery Borough</t>
  </si>
  <si>
    <t>MONTOURSVILLE AREA</t>
  </si>
  <si>
    <t xml:space="preserve">    Cascade Township</t>
  </si>
  <si>
    <t xml:space="preserve">    Gamble Township</t>
  </si>
  <si>
    <t xml:space="preserve">    Montoursville Borough</t>
  </si>
  <si>
    <t xml:space="preserve">    Plunketts Creek Township</t>
  </si>
  <si>
    <t>SOUTH SIDE AREA</t>
  </si>
  <si>
    <t xml:space="preserve">    Frankfort Springs  Borough</t>
  </si>
  <si>
    <t xml:space="preserve">    Georgetown Borough</t>
  </si>
  <si>
    <t xml:space="preserve">    Greene Township</t>
  </si>
  <si>
    <t xml:space="preserve">    Hanover Township</t>
  </si>
  <si>
    <t xml:space="preserve">    Hookstown Borough</t>
  </si>
  <si>
    <t xml:space="preserve">    Piatt Township</t>
  </si>
  <si>
    <t xml:space="preserve">    Salladasburg Borough</t>
  </si>
  <si>
    <t xml:space="preserve">    Watson Township</t>
  </si>
  <si>
    <t xml:space="preserve">    Avis Borough</t>
  </si>
  <si>
    <t xml:space="preserve">    Crawford Township</t>
  </si>
  <si>
    <t>LOYALSOCK TOWNSHIP</t>
  </si>
  <si>
    <t>MONTGOMERY AREA</t>
  </si>
  <si>
    <t xml:space="preserve">    Nescopeck Borough</t>
  </si>
  <si>
    <t xml:space="preserve">    Nescopeck Township</t>
  </si>
  <si>
    <t>BLOOMSBURG AREA</t>
  </si>
  <si>
    <t xml:space="preserve">    Bloomsburg Town</t>
  </si>
  <si>
    <t xml:space="preserve">    Hemlock Township</t>
  </si>
  <si>
    <t xml:space="preserve">    Main Township</t>
  </si>
  <si>
    <t xml:space="preserve">    Montour Township</t>
  </si>
  <si>
    <t>CENTRAL COLUMBIA</t>
  </si>
  <si>
    <t xml:space="preserve">    Mifflin Township</t>
  </si>
  <si>
    <t xml:space="preserve">    North Centre Township</t>
  </si>
  <si>
    <t xml:space="preserve">    Orange Township</t>
  </si>
  <si>
    <t xml:space="preserve">    Upper Fairfield Township</t>
  </si>
  <si>
    <t>MUNCY</t>
  </si>
  <si>
    <t xml:space="preserve">    Muncy Borough</t>
  </si>
  <si>
    <t xml:space="preserve">    Muncy Creek Township</t>
  </si>
  <si>
    <t xml:space="preserve">    Muncy Township</t>
  </si>
  <si>
    <t>SOUTH WILLIAMSPORT AREA</t>
  </si>
  <si>
    <t xml:space="preserve">    Duboistown Borough</t>
  </si>
  <si>
    <t xml:space="preserve">    South Williamsport Borough</t>
  </si>
  <si>
    <t>WILLIAMSPORT AREA</t>
  </si>
  <si>
    <t xml:space="preserve">    Hepburn Township</t>
  </si>
  <si>
    <t xml:space="preserve">    Lewis Township</t>
  </si>
  <si>
    <t xml:space="preserve">    Lycoming Township</t>
  </si>
  <si>
    <t xml:space="preserve">    Old Lycoming Township</t>
  </si>
  <si>
    <t xml:space="preserve">    Williamsport City</t>
  </si>
  <si>
    <t>McIntyre Township</t>
  </si>
  <si>
    <t>See Canton Area</t>
  </si>
  <si>
    <t>Bradford County</t>
  </si>
  <si>
    <t>McNett Township</t>
  </si>
  <si>
    <t>Cogan House Township</t>
  </si>
  <si>
    <t>See Southern Tioga</t>
  </si>
  <si>
    <t>Jackson Township</t>
  </si>
  <si>
    <t>Pine Township</t>
  </si>
  <si>
    <t>See Wellsboro Area</t>
  </si>
  <si>
    <t>MCKEAN  COUNTY</t>
  </si>
  <si>
    <t>BRADFORD AREA</t>
  </si>
  <si>
    <t xml:space="preserve">    Bradford City</t>
  </si>
  <si>
    <t xml:space="preserve">    Corydon Township</t>
  </si>
  <si>
    <t xml:space="preserve">    Lafayette Township</t>
  </si>
  <si>
    <t xml:space="preserve">    Lewis Run Borough</t>
  </si>
  <si>
    <t>KANE AREA</t>
  </si>
  <si>
    <t xml:space="preserve">    Kane Borough</t>
  </si>
  <si>
    <t xml:space="preserve">    Wetmore Township</t>
  </si>
  <si>
    <t>OTTO-ELDRED</t>
  </si>
  <si>
    <t xml:space="preserve">    Ceres Township (P)</t>
  </si>
  <si>
    <t xml:space="preserve">    Eldred Borough</t>
  </si>
  <si>
    <t xml:space="preserve">    Otto Township</t>
  </si>
  <si>
    <t>PORT ALLEGANY</t>
  </si>
  <si>
    <t xml:space="preserve">    Annin Township</t>
  </si>
  <si>
    <t xml:space="preserve">    Port Allegany Borough</t>
  </si>
  <si>
    <t xml:space="preserve">    Pleasant Valley Township</t>
  </si>
  <si>
    <t xml:space="preserve">    Roulette Township</t>
  </si>
  <si>
    <t>SMETHPORT AREA</t>
  </si>
  <si>
    <t xml:space="preserve">    Hamlin Township</t>
  </si>
  <si>
    <t xml:space="preserve">    Keating Township</t>
  </si>
  <si>
    <t xml:space="preserve">    Norwich Township</t>
  </si>
  <si>
    <t xml:space="preserve">    Sergeant Township</t>
  </si>
  <si>
    <t xml:space="preserve">    Cambridge Springs Borough</t>
  </si>
  <si>
    <t xml:space="preserve">    Cambridge Township</t>
  </si>
  <si>
    <t xml:space="preserve">    Cussewago Township</t>
  </si>
  <si>
    <t xml:space="preserve">    East Mead Township</t>
  </si>
  <si>
    <t xml:space="preserve">    Hayfield Township</t>
  </si>
  <si>
    <t xml:space="preserve">    Wolf Creek Township</t>
  </si>
  <si>
    <t>HERMITAGE TOWNSHIP</t>
  </si>
  <si>
    <t>JAMESTOWN AREA</t>
  </si>
  <si>
    <t xml:space="preserve">    Jamestown Borough</t>
  </si>
  <si>
    <t xml:space="preserve">    South Shenango Township</t>
  </si>
  <si>
    <t xml:space="preserve">    West Shenango Township</t>
  </si>
  <si>
    <t>LAKEVIEW</t>
  </si>
  <si>
    <t xml:space="preserve">    Jackson Center Borough</t>
  </si>
  <si>
    <t xml:space="preserve">    New Lebanon Borough</t>
  </si>
  <si>
    <t xml:space="preserve">    New Vernon Township</t>
  </si>
  <si>
    <t xml:space="preserve">    Sandy Lake Borough</t>
  </si>
  <si>
    <t xml:space="preserve">    Sandy Lake Township</t>
  </si>
  <si>
    <t xml:space="preserve">    Stoneboro Borough</t>
  </si>
  <si>
    <t>MERCER AREA</t>
  </si>
  <si>
    <t>Mercer County</t>
  </si>
  <si>
    <t>West Shenango Township</t>
  </si>
  <si>
    <t>Centerville Borough</t>
  </si>
  <si>
    <t>See Titusville Area</t>
  </si>
  <si>
    <t>Venango County</t>
  </si>
  <si>
    <t>Hydetown Borough</t>
  </si>
  <si>
    <t>Oil Creek Township</t>
  </si>
  <si>
    <t>Rome Township</t>
  </si>
  <si>
    <t>Titusville City</t>
  </si>
  <si>
    <t>CUMBERLAND  COUNTY</t>
  </si>
  <si>
    <t>BIG SPRING</t>
  </si>
  <si>
    <t xml:space="preserve">    Cooke Township</t>
  </si>
  <si>
    <t xml:space="preserve">    Lower Frankford Township</t>
  </si>
  <si>
    <t xml:space="preserve">    Lower Mifflin Township</t>
  </si>
  <si>
    <t xml:space="preserve">    Newville Borough</t>
  </si>
  <si>
    <t xml:space="preserve">    North Newton Township</t>
  </si>
  <si>
    <t xml:space="preserve">    South Newton Township</t>
  </si>
  <si>
    <t xml:space="preserve">    Upper Frankford Township</t>
  </si>
  <si>
    <t xml:space="preserve">    Upper Mifflin Township</t>
  </si>
  <si>
    <t xml:space="preserve">    West Pennsboro Township</t>
  </si>
  <si>
    <t>CAMP HILL BOROUGH</t>
  </si>
  <si>
    <t>CARLISLE AREA</t>
  </si>
  <si>
    <t xml:space="preserve">    Carlisle Borough</t>
  </si>
  <si>
    <t xml:space="preserve">    Dickinson Township</t>
  </si>
  <si>
    <t xml:space="preserve">    North Middleton Township</t>
  </si>
  <si>
    <t>CUMBERLAND VALLEY</t>
  </si>
  <si>
    <t xml:space="preserve">    Hampden Township</t>
  </si>
  <si>
    <t xml:space="preserve">    Winterstown Borough</t>
  </si>
  <si>
    <t>SOUTH EASTERN</t>
  </si>
  <si>
    <t xml:space="preserve">    Cross Roads Borough</t>
  </si>
  <si>
    <t xml:space="preserve">    Delta Borough</t>
  </si>
  <si>
    <t xml:space="preserve">    East Hopewell Township</t>
  </si>
  <si>
    <t xml:space="preserve">    Fawn Grove Borough</t>
  </si>
  <si>
    <t xml:space="preserve">    Peach Bottom Township</t>
  </si>
  <si>
    <t xml:space="preserve">    Stewartstown Borough</t>
  </si>
  <si>
    <t xml:space="preserve">    Newberry Township (P)</t>
  </si>
  <si>
    <t>DAUPHIN  COUNTY</t>
  </si>
  <si>
    <t>CENTRAL DAUPHIN</t>
  </si>
  <si>
    <t xml:space="preserve">    Dauphin Borough</t>
  </si>
  <si>
    <t xml:space="preserve">    Lower Paxton Township</t>
  </si>
  <si>
    <t xml:space="preserve">    Middle Paxton Township</t>
  </si>
  <si>
    <t xml:space="preserve">    Paxtang Borough</t>
  </si>
  <si>
    <t xml:space="preserve">    Penbrook Borough</t>
  </si>
  <si>
    <t xml:space="preserve">    Swatara Township</t>
  </si>
  <si>
    <t xml:space="preserve">    West Hanover Township</t>
  </si>
  <si>
    <t>DERRY TOWNSHIP</t>
  </si>
  <si>
    <t>HALIFAX AREA</t>
  </si>
  <si>
    <t xml:space="preserve">    Halifax Borough</t>
  </si>
  <si>
    <t xml:space="preserve">    Hatfield Township</t>
  </si>
  <si>
    <t xml:space="preserve">    Lansdale Borough</t>
  </si>
  <si>
    <t xml:space="preserve">    North Wales Borough</t>
  </si>
  <si>
    <t xml:space="preserve">    Towamencin Township</t>
  </si>
  <si>
    <t xml:space="preserve">    Upper Gwynedd Township</t>
  </si>
  <si>
    <t xml:space="preserve">        (Bucks County)</t>
  </si>
  <si>
    <t>PERKIOMEN VALLEY</t>
  </si>
  <si>
    <t xml:space="preserve">    Collegeville Borough</t>
  </si>
  <si>
    <t xml:space="preserve">    Lower Frederick Township</t>
  </si>
  <si>
    <t xml:space="preserve">    Perkiomen Township</t>
  </si>
  <si>
    <t xml:space="preserve">    Schwenksville Borough</t>
  </si>
  <si>
    <t xml:space="preserve">    Skippack Township</t>
  </si>
  <si>
    <t xml:space="preserve">    Trappe Borough</t>
  </si>
  <si>
    <t>POTTSGROVE</t>
  </si>
  <si>
    <t xml:space="preserve">    Lower Pottsgrove Township</t>
  </si>
  <si>
    <t xml:space="preserve">    Upper Paxton Township</t>
  </si>
  <si>
    <t>STEELTON-HIGHSPIRE</t>
  </si>
  <si>
    <t xml:space="preserve">    Highspire Borough</t>
  </si>
  <si>
    <t xml:space="preserve">    Steelton Borough</t>
  </si>
  <si>
    <t>SUSQUEHANNA TOWNSHIP</t>
  </si>
  <si>
    <t>UPPER DAUPHIN AREA</t>
  </si>
  <si>
    <t xml:space="preserve">    Berrysburg Borough</t>
  </si>
  <si>
    <t xml:space="preserve">    Elizabethville Borough</t>
  </si>
  <si>
    <t xml:space="preserve">    Gratz Borough</t>
  </si>
  <si>
    <t xml:space="preserve">    Lykens Borough</t>
  </si>
  <si>
    <t xml:space="preserve">    Conewago Township</t>
  </si>
  <si>
    <t xml:space="preserve">    East Hanover Township</t>
  </si>
  <si>
    <t xml:space="preserve">    Hummelstown Borough</t>
  </si>
  <si>
    <t xml:space="preserve">    South Hanover Township</t>
  </si>
  <si>
    <t>MIDDLETOWN AREA</t>
  </si>
  <si>
    <t xml:space="preserve">    Lower Swatara Township</t>
  </si>
  <si>
    <t xml:space="preserve">    Middletown Borough</t>
  </si>
  <si>
    <t xml:space="preserve">    Royalton Borough</t>
  </si>
  <si>
    <t>MILLERSBURG AREA</t>
  </si>
  <si>
    <t xml:space="preserve">    Millersburg Borough</t>
  </si>
  <si>
    <t xml:space="preserve">    Upper Frederick Township</t>
  </si>
  <si>
    <t>BRANDYWINE HEIGHTS AREA</t>
  </si>
  <si>
    <t xml:space="preserve">    District Township</t>
  </si>
  <si>
    <t xml:space="preserve">    Longswamp Township</t>
  </si>
  <si>
    <t xml:space="preserve">    Rockland Township</t>
  </si>
  <si>
    <t xml:space="preserve">    Topton Borough</t>
  </si>
  <si>
    <t>CONRAD WEISER AREA</t>
  </si>
  <si>
    <t xml:space="preserve">    Heidelberg Township</t>
  </si>
  <si>
    <t xml:space="preserve">    North Heidelberg Township</t>
  </si>
  <si>
    <t xml:space="preserve">    Robesonia Borough</t>
  </si>
  <si>
    <t xml:space="preserve">    South Heidelberg Township</t>
  </si>
  <si>
    <t xml:space="preserve">    Wernersville Borough</t>
  </si>
  <si>
    <t xml:space="preserve">    Womelsdorf Borough</t>
  </si>
  <si>
    <t xml:space="preserve">    West Cocalico Township (P)</t>
  </si>
  <si>
    <t xml:space="preserve">        (Lancaster County)</t>
  </si>
  <si>
    <t>DANIEL BOONE AREA</t>
  </si>
  <si>
    <t xml:space="preserve">    Amity Township</t>
  </si>
  <si>
    <t xml:space="preserve">    Upper Chichester Township</t>
  </si>
  <si>
    <t>GARNET VALLEY</t>
  </si>
  <si>
    <t xml:space="preserve">    Chester Heights Borough</t>
  </si>
  <si>
    <t>HAVERFORD TOWNSHIP</t>
  </si>
  <si>
    <t>INTERBORO</t>
  </si>
  <si>
    <t xml:space="preserve">    Glenolden Borough</t>
  </si>
  <si>
    <t xml:space="preserve">    Norwood Borough</t>
  </si>
  <si>
    <t xml:space="preserve">    Prospect Park Borough</t>
  </si>
  <si>
    <t>MARPLE NEWTOWN</t>
  </si>
  <si>
    <t xml:space="preserve">     Marple Township</t>
  </si>
  <si>
    <t xml:space="preserve">     Newtown Township</t>
  </si>
  <si>
    <t>PENN DELCO UNION</t>
  </si>
  <si>
    <t xml:space="preserve">    Aston Township</t>
  </si>
  <si>
    <t xml:space="preserve">    Brookhaven Borough</t>
  </si>
  <si>
    <t xml:space="preserve">    Parkside Borough</t>
  </si>
  <si>
    <t>RADNOR TOWNSHIP</t>
  </si>
  <si>
    <t xml:space="preserve">RIDLEY </t>
  </si>
  <si>
    <t xml:space="preserve">    Eddystone Borough</t>
  </si>
  <si>
    <t xml:space="preserve">    Ridley Park Borough</t>
  </si>
  <si>
    <t xml:space="preserve">    Ridley Township</t>
  </si>
  <si>
    <t xml:space="preserve">See Susquehanna Community                      </t>
  </si>
  <si>
    <t xml:space="preserve">    Washingtonville Borough</t>
  </si>
  <si>
    <t xml:space="preserve">    West Hemlock Township</t>
  </si>
  <si>
    <t xml:space="preserve">    Riverside Borough</t>
  </si>
  <si>
    <t>Anthony Township</t>
  </si>
  <si>
    <t>See Warrior Run</t>
  </si>
  <si>
    <t xml:space="preserve">    Muhlenberg Township</t>
  </si>
  <si>
    <t>OLEY VALLEY</t>
  </si>
  <si>
    <t>ROSE TREE MEDIA</t>
  </si>
  <si>
    <t xml:space="preserve">    Edgemont Township</t>
  </si>
  <si>
    <t xml:space="preserve">    Media Borough</t>
  </si>
  <si>
    <t xml:space="preserve">    Upper Providence Township</t>
  </si>
  <si>
    <t>SOUTHEAST DELCO</t>
  </si>
  <si>
    <t xml:space="preserve">    Collingdale Borough</t>
  </si>
  <si>
    <t xml:space="preserve">    Darby Township</t>
  </si>
  <si>
    <t xml:space="preserve">    Folcroft Borough</t>
  </si>
  <si>
    <t xml:space="preserve">    Sharon Hill Borough</t>
  </si>
  <si>
    <t>SPRINGFIELD</t>
  </si>
  <si>
    <t xml:space="preserve">    Morton Borough</t>
  </si>
  <si>
    <t>UPPER DARBY</t>
  </si>
  <si>
    <t xml:space="preserve">    Clifton Heights Borough</t>
  </si>
  <si>
    <t xml:space="preserve">    Milbourne Borough</t>
  </si>
  <si>
    <t xml:space="preserve">    Upper Darby Township</t>
  </si>
  <si>
    <t>WALLINGFORD SWARTHMORE</t>
  </si>
  <si>
    <t xml:space="preserve">    Nether Providence Township</t>
  </si>
  <si>
    <t xml:space="preserve">    Rose Valley Borough</t>
  </si>
  <si>
    <t xml:space="preserve">    Rutledge Borough</t>
  </si>
  <si>
    <t xml:space="preserve">    Swarthmore Borough</t>
  </si>
  <si>
    <t>WILLIAM PENN</t>
  </si>
  <si>
    <t xml:space="preserve">    Colwyn Borough</t>
  </si>
  <si>
    <t xml:space="preserve">    Darby Borough</t>
  </si>
  <si>
    <t xml:space="preserve">    Johnsonburg Borough</t>
  </si>
  <si>
    <t xml:space="preserve">    Jones Township (P)</t>
  </si>
  <si>
    <t xml:space="preserve">    Ridgway Township (P)</t>
  </si>
  <si>
    <t>RIDGWAY AREA</t>
  </si>
  <si>
    <t xml:space="preserve">    Horton Township (P)</t>
  </si>
  <si>
    <t xml:space="preserve">    Ridgway Borough</t>
  </si>
  <si>
    <t xml:space="preserve">    Spring Creek Township</t>
  </si>
  <si>
    <t>ST. MARY'S AREA</t>
  </si>
  <si>
    <t xml:space="preserve">    Benezette Township</t>
  </si>
  <si>
    <t xml:space="preserve">    Fox Township</t>
  </si>
  <si>
    <t xml:space="preserve">    Jay Township</t>
  </si>
  <si>
    <t>Millstone Township</t>
  </si>
  <si>
    <t>See Forest Area</t>
  </si>
  <si>
    <t>Forest County</t>
  </si>
  <si>
    <t>Horton Township (P)</t>
  </si>
  <si>
    <t>See Brockway Area</t>
  </si>
  <si>
    <t>Jefferson County</t>
  </si>
  <si>
    <t>Highland Township</t>
  </si>
  <si>
    <t>See Kane Area</t>
  </si>
  <si>
    <t>McKean County</t>
  </si>
  <si>
    <t>Jones Township (P)</t>
  </si>
  <si>
    <t>ERIE  COUNTY</t>
  </si>
  <si>
    <t xml:space="preserve">    Little Mahanoy Township</t>
  </si>
  <si>
    <t>BLAIR  COUNTY</t>
  </si>
  <si>
    <t>ALTOONA AREA</t>
  </si>
  <si>
    <t xml:space="preserve">    Altoona City</t>
  </si>
  <si>
    <t xml:space="preserve">    Logan Township</t>
  </si>
  <si>
    <t xml:space="preserve">    Tyrone Township (P)</t>
  </si>
  <si>
    <t>BELLWOOD-ANTIS</t>
  </si>
  <si>
    <t xml:space="preserve">    Antis Township</t>
  </si>
  <si>
    <t xml:space="preserve">    Bellwood Borough</t>
  </si>
  <si>
    <t>CLAYSBURG-KIMMEL</t>
  </si>
  <si>
    <t xml:space="preserve">    Greenfield Township</t>
  </si>
  <si>
    <t xml:space="preserve">    Kimmel Township</t>
  </si>
  <si>
    <t xml:space="preserve">        (Bedford County)</t>
  </si>
  <si>
    <t>HOLLIDAYSBURG AREA</t>
  </si>
  <si>
    <t xml:space="preserve">    Blair Township</t>
  </si>
  <si>
    <t xml:space="preserve">    Duncansville Borough</t>
  </si>
  <si>
    <t>CORRY AREA</t>
  </si>
  <si>
    <t xml:space="preserve">    Corry City</t>
  </si>
  <si>
    <t xml:space="preserve">    Elgin Borough</t>
  </si>
  <si>
    <t xml:space="preserve">    Sparta Township</t>
  </si>
  <si>
    <t xml:space="preserve">        (Crawford County)</t>
  </si>
  <si>
    <t xml:space="preserve">    Spartansburg Borough</t>
  </si>
  <si>
    <t xml:space="preserve">    Columbus Township</t>
  </si>
  <si>
    <t xml:space="preserve">        (Warren County)</t>
  </si>
  <si>
    <t>ERIE CITY</t>
  </si>
  <si>
    <t>FAIRVIEW</t>
  </si>
  <si>
    <t>FORT LEBOEUF</t>
  </si>
  <si>
    <t xml:space="preserve">    LeBoeuf Township</t>
  </si>
  <si>
    <t xml:space="preserve">    Mill Village Borough</t>
  </si>
  <si>
    <t xml:space="preserve">    Waterford Borough</t>
  </si>
  <si>
    <t xml:space="preserve">    Waterford Township</t>
  </si>
  <si>
    <t>GENERAL MCLANE</t>
  </si>
  <si>
    <t xml:space="preserve">    Edinboro Borough</t>
  </si>
  <si>
    <t xml:space="preserve">    McKean Borough</t>
  </si>
  <si>
    <t xml:space="preserve">        (Middleboro)</t>
  </si>
  <si>
    <t xml:space="preserve">    McKean Township</t>
  </si>
  <si>
    <t>GIRARD</t>
  </si>
  <si>
    <t xml:space="preserve">    Girard Borough</t>
  </si>
  <si>
    <t xml:space="preserve">    Lake City Borough</t>
  </si>
  <si>
    <t>Emlenton Borough</t>
  </si>
  <si>
    <t>Richland Township</t>
  </si>
  <si>
    <t>Scrubgrass Township</t>
  </si>
  <si>
    <t>Plum Township</t>
  </si>
  <si>
    <t>See Penncrest</t>
  </si>
  <si>
    <t>President Township (P)</t>
  </si>
  <si>
    <t xml:space="preserve">        (Montour County)</t>
  </si>
  <si>
    <t>Ralpho Township</t>
  </si>
  <si>
    <t>See Southern Columbia Area</t>
  </si>
  <si>
    <t>Riverside Borough</t>
  </si>
  <si>
    <t>See Danville Area</t>
  </si>
  <si>
    <t>PERRY  COUNTY</t>
  </si>
  <si>
    <t>GREENWOOD</t>
  </si>
  <si>
    <t xml:space="preserve">    Liverpool Borough</t>
  </si>
  <si>
    <t xml:space="preserve">    Liverpool Township</t>
  </si>
  <si>
    <t xml:space="preserve">    Millerstown Borough</t>
  </si>
  <si>
    <t xml:space="preserve">        (Juniata County)</t>
  </si>
  <si>
    <t>NEWPORT</t>
  </si>
  <si>
    <t xml:space="preserve">    Newtown Township</t>
  </si>
  <si>
    <t xml:space="preserve">    Northampton Township</t>
  </si>
  <si>
    <t xml:space="preserve">    Upper Makefield Township</t>
  </si>
  <si>
    <t xml:space="preserve">    Wrightstown Township</t>
  </si>
  <si>
    <t>MORRISVILLE BOROUGH</t>
  </si>
  <si>
    <t>NESHAMINY</t>
  </si>
  <si>
    <t xml:space="preserve">    Warren Township</t>
  </si>
  <si>
    <t xml:space="preserve">    Windham Township</t>
  </si>
  <si>
    <t>SAYRE AREA</t>
  </si>
  <si>
    <t>HARBORCREEK TOWNSHIP</t>
  </si>
  <si>
    <t>IROQUOIS</t>
  </si>
  <si>
    <t xml:space="preserve">    Lawrence Park Township</t>
  </si>
  <si>
    <t xml:space="preserve">    Wesleyville Borough</t>
  </si>
  <si>
    <t>MILLCREEK TOWNSHIP</t>
  </si>
  <si>
    <t>NORTH EAST</t>
  </si>
  <si>
    <t xml:space="preserve">    North East Borough</t>
  </si>
  <si>
    <t xml:space="preserve">    North East Township</t>
  </si>
  <si>
    <t>NORTHWESTERN</t>
  </si>
  <si>
    <t xml:space="preserve">    Albion Borough</t>
  </si>
  <si>
    <t xml:space="preserve">    Cranesville Borough</t>
  </si>
  <si>
    <t xml:space="preserve">    Elk Creek Township</t>
  </si>
  <si>
    <t xml:space="preserve">    Platea Borough</t>
  </si>
  <si>
    <t>UNION CITY AREA</t>
  </si>
  <si>
    <t xml:space="preserve">    Union City Borough</t>
  </si>
  <si>
    <t xml:space="preserve">    Perryopolis Borough</t>
  </si>
  <si>
    <t>LAUREL HIGHLANDS</t>
  </si>
  <si>
    <t xml:space="preserve">    Menallen Township (P)</t>
  </si>
  <si>
    <t xml:space="preserve">    North Union Township</t>
  </si>
  <si>
    <t xml:space="preserve">    South Union Township</t>
  </si>
  <si>
    <t xml:space="preserve">    Uniontown City (P)</t>
  </si>
  <si>
    <t>UNIONTOWN AREA</t>
  </si>
  <si>
    <t xml:space="preserve">    Henry Clay Township</t>
  </si>
  <si>
    <t xml:space="preserve">    Markleysburg Borough</t>
  </si>
  <si>
    <t xml:space="preserve">    Ohiopyle Borough</t>
  </si>
  <si>
    <t xml:space="preserve">    Stewart Township</t>
  </si>
  <si>
    <t xml:space="preserve">    Wharton Township</t>
  </si>
  <si>
    <t>Belle Vernon Borough</t>
  </si>
  <si>
    <t>See Belle Vernon Area</t>
  </si>
  <si>
    <t>Fayette City Borough</t>
  </si>
  <si>
    <t>Washington Township</t>
  </si>
  <si>
    <t>Everson Borough</t>
  </si>
  <si>
    <t>See Southmoreland</t>
  </si>
  <si>
    <t>Upper Tyrone Township</t>
  </si>
  <si>
    <t>FOREST  COUNTY</t>
  </si>
  <si>
    <t>FOREST AREA</t>
  </si>
  <si>
    <t xml:space="preserve">    Barnett Township</t>
  </si>
  <si>
    <t xml:space="preserve">    Green Township</t>
  </si>
  <si>
    <t xml:space="preserve">    Hickory Township</t>
  </si>
  <si>
    <t xml:space="preserve">    Howe Township</t>
  </si>
  <si>
    <t xml:space="preserve">    Jenks Township</t>
  </si>
  <si>
    <t xml:space="preserve">    Kingsley Township</t>
  </si>
  <si>
    <t xml:space="preserve">    Tionesta Borough</t>
  </si>
  <si>
    <t xml:space="preserve">    Tionesta Township</t>
  </si>
  <si>
    <t xml:space="preserve">    Redstone Township</t>
  </si>
  <si>
    <t xml:space="preserve">    West Brownsville Borough (P)</t>
  </si>
  <si>
    <t xml:space="preserve">        (Washington County)</t>
  </si>
  <si>
    <t>CONNELLSVILLE AREA</t>
  </si>
  <si>
    <t xml:space="preserve">    Bullskin Township</t>
  </si>
  <si>
    <t xml:space="preserve">    Connellsville City</t>
  </si>
  <si>
    <t xml:space="preserve">See Lackawanna Trail    </t>
  </si>
  <si>
    <t xml:space="preserve">    Newport Borough</t>
  </si>
  <si>
    <t>SUSQUENITA</t>
  </si>
  <si>
    <t xml:space="preserve">    Duncannon Borough</t>
  </si>
  <si>
    <t xml:space="preserve">    Marysville Borough</t>
  </si>
  <si>
    <t xml:space="preserve">    New Buffalo Borough</t>
  </si>
  <si>
    <t xml:space="preserve">    Rye Township</t>
  </si>
  <si>
    <t xml:space="preserve">    Watts Township</t>
  </si>
  <si>
    <t xml:space="preserve">    Wheatfield Township</t>
  </si>
  <si>
    <t xml:space="preserve">    Reed Township</t>
  </si>
  <si>
    <t xml:space="preserve">        (Dauphin County)</t>
  </si>
  <si>
    <t>WEST PERRY</t>
  </si>
  <si>
    <t xml:space="preserve">    Blain Borough</t>
  </si>
  <si>
    <t xml:space="preserve">    Bloomfield Borough</t>
  </si>
  <si>
    <t xml:space="preserve">    Carroll Township</t>
  </si>
  <si>
    <t xml:space="preserve">    Landisburg Borough</t>
  </si>
  <si>
    <t xml:space="preserve">    Northeast Madison Township</t>
  </si>
  <si>
    <t xml:space="preserve">    Westfall Township</t>
  </si>
  <si>
    <t>Lehman Township</t>
  </si>
  <si>
    <t>See East Stroudsburg Area</t>
  </si>
  <si>
    <t>Monroe County</t>
  </si>
  <si>
    <t>Porter Township</t>
  </si>
  <si>
    <t xml:space="preserve">    Sharon Township</t>
  </si>
  <si>
    <t xml:space="preserve">    Shinglehouse Borough</t>
  </si>
  <si>
    <t xml:space="preserve">        (McKean County)</t>
  </si>
  <si>
    <t>Stewardson Township</t>
  </si>
  <si>
    <t>Clinton County</t>
  </si>
  <si>
    <t>Pleasant Valley Township</t>
  </si>
  <si>
    <t>See Port Allegany</t>
  </si>
  <si>
    <t>Roulette Township</t>
  </si>
  <si>
    <t>SCHUYLKILL  COUNTY</t>
  </si>
  <si>
    <t>BLUE MOUNTAIN</t>
  </si>
  <si>
    <t xml:space="preserve">    Auburn Borough</t>
  </si>
  <si>
    <t xml:space="preserve">    Cressona Borough</t>
  </si>
  <si>
    <t xml:space="preserve">    Deer Lake Borough</t>
  </si>
  <si>
    <t xml:space="preserve">    East Brunswick Township</t>
  </si>
  <si>
    <t xml:space="preserve">    New Ringgold Borough</t>
  </si>
  <si>
    <t xml:space="preserve">    North Manheim Township</t>
  </si>
  <si>
    <t xml:space="preserve">    Orwigsburg Borough</t>
  </si>
  <si>
    <t xml:space="preserve">    West Brunswick Township</t>
  </si>
  <si>
    <t>MAHANOY AREA</t>
  </si>
  <si>
    <t xml:space="preserve">    Delano Township</t>
  </si>
  <si>
    <t xml:space="preserve">    Gilberton Borough</t>
  </si>
  <si>
    <t xml:space="preserve">    Mahanoy City Borough</t>
  </si>
  <si>
    <t xml:space="preserve">    Mahanoy Township</t>
  </si>
  <si>
    <t xml:space="preserve">    Rush Township (P)</t>
  </si>
  <si>
    <t xml:space="preserve">    Ryan Township</t>
  </si>
  <si>
    <t>MINERSVILLE AREA</t>
  </si>
  <si>
    <t xml:space="preserve">    Branch Township</t>
  </si>
  <si>
    <t xml:space="preserve">    Minersville Borough</t>
  </si>
  <si>
    <t xml:space="preserve">    Reilly Township</t>
  </si>
  <si>
    <t>NORTH SCHUYLKILL</t>
  </si>
  <si>
    <t xml:space="preserve">    Ashland Borough</t>
  </si>
  <si>
    <t xml:space="preserve">    Frackville Borough</t>
  </si>
  <si>
    <t>CENTRAL GREENE</t>
  </si>
  <si>
    <t xml:space="preserve">    Waynesburg Borough</t>
  </si>
  <si>
    <t xml:space="preserve">    Whiteley Township</t>
  </si>
  <si>
    <t>JEFFERSON-MORGAN</t>
  </si>
  <si>
    <t xml:space="preserve">    Clarksville Borough</t>
  </si>
  <si>
    <t xml:space="preserve">    Morgan Township</t>
  </si>
  <si>
    <t xml:space="preserve">    Rices Landing Borough</t>
  </si>
  <si>
    <t>SOUTHEASTERN GREENE</t>
  </si>
  <si>
    <t xml:space="preserve">    Dunkard Township</t>
  </si>
  <si>
    <t xml:space="preserve">    Greensboro Borough</t>
  </si>
  <si>
    <t xml:space="preserve">    Monongahela Township</t>
  </si>
  <si>
    <t>WEST GREENE</t>
  </si>
  <si>
    <t xml:space="preserve">    Northern Cambria Borough</t>
  </si>
  <si>
    <t xml:space="preserve">    Frailey Township</t>
  </si>
  <si>
    <t xml:space="preserve">    Pine Grove Borough</t>
  </si>
  <si>
    <t xml:space="preserve">    Pine Grove Township</t>
  </si>
  <si>
    <t xml:space="preserve">    Tremont Borough</t>
  </si>
  <si>
    <t xml:space="preserve">    Tremont Township</t>
  </si>
  <si>
    <t>POTTSVILLE AREA</t>
  </si>
  <si>
    <t xml:space="preserve">    Mechanicsville Borough</t>
  </si>
  <si>
    <t xml:space="preserve">    Mount Carbon Borough</t>
  </si>
  <si>
    <t xml:space="preserve">    Norwegian Township</t>
  </si>
  <si>
    <t xml:space="preserve">    Palo Alto Borough</t>
  </si>
  <si>
    <t xml:space="preserve">    Port Carbon Borough</t>
  </si>
  <si>
    <t xml:space="preserve">    Pottsville City</t>
  </si>
  <si>
    <t>SAINT CLAIR AREA</t>
  </si>
  <si>
    <t xml:space="preserve">    Blythe Township</t>
  </si>
  <si>
    <t xml:space="preserve">    East Norwegian Township</t>
  </si>
  <si>
    <t xml:space="preserve">    Middleport Borough</t>
  </si>
  <si>
    <t xml:space="preserve">    New Castle Township</t>
  </si>
  <si>
    <t xml:space="preserve">    New Philadelphia Borough</t>
  </si>
  <si>
    <t>SCHUYLKILL HAVEN AREA</t>
  </si>
  <si>
    <t xml:space="preserve">    Landingville Borough</t>
  </si>
  <si>
    <t xml:space="preserve">    Port Clinton Borough</t>
  </si>
  <si>
    <t xml:space="preserve">    Schuylkill Haven Borough</t>
  </si>
  <si>
    <t xml:space="preserve">    Alexandria Borough</t>
  </si>
  <si>
    <t xml:space="preserve">    Barree Township</t>
  </si>
  <si>
    <t xml:space="preserve">    Petersburg Borough</t>
  </si>
  <si>
    <t xml:space="preserve">    Spruce Creek Township</t>
  </si>
  <si>
    <t xml:space="preserve">    West Township</t>
  </si>
  <si>
    <t>MOUNT UNION AREA</t>
  </si>
  <si>
    <t xml:space="preserve">    Mapleton Borough</t>
  </si>
  <si>
    <t xml:space="preserve">    Shirley Township</t>
  </si>
  <si>
    <t xml:space="preserve">    Beavertown Borough</t>
  </si>
  <si>
    <t xml:space="preserve">    McClure Borough</t>
  </si>
  <si>
    <t xml:space="preserve">    Middleburg Borough</t>
  </si>
  <si>
    <t xml:space="preserve">    Middlecreek Township</t>
  </si>
  <si>
    <t xml:space="preserve">    West Beaver Township</t>
  </si>
  <si>
    <t xml:space="preserve">    West Perry Township</t>
  </si>
  <si>
    <t>SELINSGROVE AREA</t>
  </si>
  <si>
    <t xml:space="preserve">    Freeburg Borough</t>
  </si>
  <si>
    <t xml:space="preserve">    Selinsgrove Borough</t>
  </si>
  <si>
    <t xml:space="preserve">    Shamokin Dam Borough</t>
  </si>
  <si>
    <t>SOMERSET  COUNTY</t>
  </si>
  <si>
    <t>BERLIN BROTHERSVALLEY</t>
  </si>
  <si>
    <t xml:space="preserve">    Berlin Borough</t>
  </si>
  <si>
    <t xml:space="preserve">    Black Lick Township (P)</t>
  </si>
  <si>
    <t>APOLLO-RIDGE</t>
  </si>
  <si>
    <t xml:space="preserve">   Mount Pleasant Township (P)</t>
  </si>
  <si>
    <t xml:space="preserve">   Mount Joy Township (P)</t>
  </si>
  <si>
    <t>MOUNT LEBANON TOWNSHIP</t>
  </si>
  <si>
    <t xml:space="preserve">    Mount Oliver Borough</t>
  </si>
  <si>
    <t xml:space="preserve">    Mount Penn Borough</t>
  </si>
  <si>
    <t xml:space="preserve">    Mount Pleasant Township</t>
  </si>
  <si>
    <t xml:space="preserve">    Mount Holly Springs Borough</t>
  </si>
  <si>
    <t xml:space="preserve">    Mount Union Borough</t>
  </si>
  <si>
    <t xml:space="preserve">    Mount Gretna Borough</t>
  </si>
  <si>
    <t xml:space="preserve">    New Baltimore Borough</t>
  </si>
  <si>
    <t>CONEMAUGH TOWNSHIP AREA</t>
  </si>
  <si>
    <t xml:space="preserve">    Benson Borough</t>
  </si>
  <si>
    <t xml:space="preserve">    Paint Township (P)</t>
  </si>
  <si>
    <t>MEYERSDALE AREA</t>
  </si>
  <si>
    <t xml:space="preserve">    Callimont Borough</t>
  </si>
  <si>
    <t xml:space="preserve">    Garrett Borough</t>
  </si>
  <si>
    <t xml:space="preserve">    Greenville Township</t>
  </si>
  <si>
    <t xml:space="preserve">    Larimer Township</t>
  </si>
  <si>
    <t xml:space="preserve">    Meyersdale Borough</t>
  </si>
  <si>
    <t xml:space="preserve">    Wellersburg Borough</t>
  </si>
  <si>
    <t>NORTH STAR</t>
  </si>
  <si>
    <t xml:space="preserve">    Boswell Borough</t>
  </si>
  <si>
    <t xml:space="preserve">    Hooversville Borough</t>
  </si>
  <si>
    <t xml:space="preserve">    Jenner Township</t>
  </si>
  <si>
    <t xml:space="preserve">    Jennerstown Borough</t>
  </si>
  <si>
    <t xml:space="preserve">    Quemahoning Township</t>
  </si>
  <si>
    <t xml:space="preserve">    Stoystown Borough</t>
  </si>
  <si>
    <t>ROCKWOOD AREA</t>
  </si>
  <si>
    <t xml:space="preserve">    Black Township</t>
  </si>
  <si>
    <t xml:space="preserve">    Casselman Borough</t>
  </si>
  <si>
    <t xml:space="preserve">    New Centerville  Borough</t>
  </si>
  <si>
    <t xml:space="preserve">    Rockwood Borough</t>
  </si>
  <si>
    <t xml:space="preserve">    Seven Springs Borough</t>
  </si>
  <si>
    <t xml:space="preserve">    Upper Turkeyfoot Township</t>
  </si>
  <si>
    <t>SALISBURY-ELK LICK</t>
  </si>
  <si>
    <t xml:space="preserve">    Elk Lick Township</t>
  </si>
  <si>
    <t xml:space="preserve">    Salisbury Borough</t>
  </si>
  <si>
    <t>SHADE-CENTRAL CITY</t>
  </si>
  <si>
    <t xml:space="preserve">    Central City Borough</t>
  </si>
  <si>
    <t xml:space="preserve">    Shade Township</t>
  </si>
  <si>
    <t>SHANKSVILLE-STONYCREEK</t>
  </si>
  <si>
    <t xml:space="preserve">    Indian Lake Borough</t>
  </si>
  <si>
    <t xml:space="preserve">    Shanksville Borough</t>
  </si>
  <si>
    <t>SOMERSET AREA</t>
  </si>
  <si>
    <t xml:space="preserve">    Somerset Borough</t>
  </si>
  <si>
    <t xml:space="preserve">    Somerset Township</t>
  </si>
  <si>
    <t>TURKEYFOOT VALLEY AREA</t>
  </si>
  <si>
    <t xml:space="preserve">    Addison Borough</t>
  </si>
  <si>
    <t xml:space="preserve">    Tunnelhill Borough (P)</t>
  </si>
  <si>
    <t>Tunnelhill Borough (P)</t>
  </si>
  <si>
    <t xml:space="preserve">    Shippen Township</t>
  </si>
  <si>
    <t>CARBON  COUNTY</t>
  </si>
  <si>
    <t>JIM THORPE AREA</t>
  </si>
  <si>
    <t xml:space="preserve">    Jim Thorpe Borough</t>
  </si>
  <si>
    <t xml:space="preserve">    Kidder Township (P)</t>
  </si>
  <si>
    <t xml:space="preserve">    Penn Forest Township</t>
  </si>
  <si>
    <t>LEHIGHTON AREA</t>
  </si>
  <si>
    <t xml:space="preserve">    East Penn Township</t>
  </si>
  <si>
    <t xml:space="preserve">    Lehighton Borough</t>
  </si>
  <si>
    <t xml:space="preserve">    Lower Turkeyfoot Township</t>
  </si>
  <si>
    <t xml:space="preserve">    Ursina Borough</t>
  </si>
  <si>
    <t>WINDBER AREA</t>
  </si>
  <si>
    <t xml:space="preserve">    Ogle Township</t>
  </si>
  <si>
    <t xml:space="preserve">    Paint Borough</t>
  </si>
  <si>
    <t xml:space="preserve">    Windber Borough</t>
  </si>
  <si>
    <t xml:space="preserve">    Scalp Level Borough</t>
  </si>
  <si>
    <t>SULLIVAN  COUNTY</t>
  </si>
  <si>
    <t>SULLIVAN COUNTY</t>
  </si>
  <si>
    <t xml:space="preserve">    Colley Township</t>
  </si>
  <si>
    <t xml:space="preserve">    Davidson Township</t>
  </si>
  <si>
    <t>See Hazleton Area</t>
  </si>
  <si>
    <t>Luzerne County</t>
  </si>
  <si>
    <t>Beaver Meadows Borough</t>
  </si>
  <si>
    <t>CENTRE  COUNTY</t>
  </si>
  <si>
    <t>BALD EAGLE AREA</t>
  </si>
  <si>
    <t xml:space="preserve">    Burnside Township</t>
  </si>
  <si>
    <t xml:space="preserve">    Howard Borough</t>
  </si>
  <si>
    <t xml:space="preserve">    Howard Township</t>
  </si>
  <si>
    <t xml:space="preserve">    Milesburg Borough</t>
  </si>
  <si>
    <t xml:space="preserve">    Port Matilda Borough</t>
  </si>
  <si>
    <t xml:space="preserve">    Snow Shoe Borough</t>
  </si>
  <si>
    <t xml:space="preserve">    Snow Shoe Township</t>
  </si>
  <si>
    <t xml:space="preserve">    Unionville Borough</t>
  </si>
  <si>
    <t>BELLEFONTE AREA</t>
  </si>
  <si>
    <t xml:space="preserve">    Bellefonte Borough</t>
  </si>
  <si>
    <t xml:space="preserve">    Walker Township</t>
  </si>
  <si>
    <t>PENNS VALLEY AREA</t>
  </si>
  <si>
    <t xml:space="preserve">    Centre Hall Borough</t>
  </si>
  <si>
    <t xml:space="preserve">        (Lackawanna County)</t>
  </si>
  <si>
    <t xml:space="preserve">    Clinton Township (P)</t>
  </si>
  <si>
    <t>COCALICO</t>
  </si>
  <si>
    <t xml:space="preserve">    Adamstown Borough (P)</t>
  </si>
  <si>
    <t xml:space="preserve">    Denver Borough</t>
  </si>
  <si>
    <t xml:space="preserve">    East Cocalico Township</t>
  </si>
  <si>
    <t xml:space="preserve">        (Berks County)</t>
  </si>
  <si>
    <t>COLUMBIA BOROUGH</t>
  </si>
  <si>
    <t>CONESTOGA VALLEY</t>
  </si>
  <si>
    <t xml:space="preserve">    East Lampeter Township</t>
  </si>
  <si>
    <t xml:space="preserve">    Upper Leacock Township</t>
  </si>
  <si>
    <t xml:space="preserve">    West Earl Township</t>
  </si>
  <si>
    <t>DONEGAL</t>
  </si>
  <si>
    <t xml:space="preserve">    East Donegal Township</t>
  </si>
  <si>
    <t xml:space="preserve">    Marietta Borough</t>
  </si>
  <si>
    <t xml:space="preserve">    Mount Joy Borough</t>
  </si>
  <si>
    <t xml:space="preserve">    Mount Joy Township (P)</t>
  </si>
  <si>
    <t xml:space="preserve">    Gregg Township</t>
  </si>
  <si>
    <t xml:space="preserve">    Haines Township</t>
  </si>
  <si>
    <t xml:space="preserve">    Miles Township</t>
  </si>
  <si>
    <t>MOUNTAIN VIEW</t>
  </si>
  <si>
    <t xml:space="preserve">    Brooklyn Township</t>
  </si>
  <si>
    <t xml:space="preserve">    Clifford Township</t>
  </si>
  <si>
    <t xml:space="preserve">    Harford Township</t>
  </si>
  <si>
    <t xml:space="preserve">    Hop Bottom Borough</t>
  </si>
  <si>
    <t xml:space="preserve">    Lathrop Township</t>
  </si>
  <si>
    <t xml:space="preserve">    Lenox Township</t>
  </si>
  <si>
    <t>SUSQUEHANNA COMMUNITY</t>
  </si>
  <si>
    <t xml:space="preserve">    Ararat Township</t>
  </si>
  <si>
    <t xml:space="preserve">    Lanesboro Borough</t>
  </si>
  <si>
    <t xml:space="preserve">    Oakland Borough</t>
  </si>
  <si>
    <t xml:space="preserve">    Susquehanna Borough</t>
  </si>
  <si>
    <t xml:space="preserve">    Thompson Borough</t>
  </si>
  <si>
    <t xml:space="preserve">    Starrucca Borough</t>
  </si>
  <si>
    <t>TIOGA  COUNTY</t>
  </si>
  <si>
    <t>NORTHERN TIOGA</t>
  </si>
  <si>
    <t xml:space="preserve">    Brookfield Township</t>
  </si>
  <si>
    <t xml:space="preserve">    Chatham Township</t>
  </si>
  <si>
    <t xml:space="preserve">    Clymer Township</t>
  </si>
  <si>
    <t xml:space="preserve">    Deerfield Township</t>
  </si>
  <si>
    <t xml:space="preserve">    Elkland Borough</t>
  </si>
  <si>
    <t xml:space="preserve">    Knoxville Borough</t>
  </si>
  <si>
    <t xml:space="preserve">    Lawrenceville Borough</t>
  </si>
  <si>
    <t xml:space="preserve">    Nelson Township</t>
  </si>
  <si>
    <t xml:space="preserve">    Osceola Township</t>
  </si>
  <si>
    <t xml:space="preserve">    Tioga Borough</t>
  </si>
  <si>
    <t xml:space="preserve">    Tioga Township</t>
  </si>
  <si>
    <t xml:space="preserve">    Westfield Borough</t>
  </si>
  <si>
    <t xml:space="preserve">    Westfield Township</t>
  </si>
  <si>
    <t>SOUTHERN TIOGA</t>
  </si>
  <si>
    <t xml:space="preserve">    Bloss Township</t>
  </si>
  <si>
    <t xml:space="preserve">    Blossburg Borough</t>
  </si>
  <si>
    <t xml:space="preserve">    Mansfield Borough</t>
  </si>
  <si>
    <t xml:space="preserve">    Putnam Township</t>
  </si>
  <si>
    <t xml:space="preserve">    Roseville Borough</t>
  </si>
  <si>
    <t xml:space="preserve">    Rutland Township</t>
  </si>
  <si>
    <t xml:space="preserve">    Sullivan Township</t>
  </si>
  <si>
    <t xml:space="preserve">    Ward Township</t>
  </si>
  <si>
    <t xml:space="preserve">    Cogan House Township</t>
  </si>
  <si>
    <t>Black Lick Township (P)</t>
  </si>
  <si>
    <t xml:space="preserve">    West Sadsbury Township</t>
  </si>
  <si>
    <t xml:space="preserve">    Christiana Borough</t>
  </si>
  <si>
    <t>OWEN J. ROBERTS</t>
  </si>
  <si>
    <t xml:space="preserve">    East Coventry Township</t>
  </si>
  <si>
    <t xml:space="preserve">    East Nantmeal Township</t>
  </si>
  <si>
    <t xml:space="preserve">    East Vincent Township</t>
  </si>
  <si>
    <t xml:space="preserve">    North Coventry Township</t>
  </si>
  <si>
    <t xml:space="preserve">    South Coventry Township</t>
  </si>
  <si>
    <t xml:space="preserve">    West Vincent Township</t>
  </si>
  <si>
    <t>OXFORD AREA</t>
  </si>
  <si>
    <t xml:space="preserve">    East Nottingham Township</t>
  </si>
  <si>
    <t xml:space="preserve">    Elk Township</t>
  </si>
  <si>
    <t xml:space="preserve">    Lower Oxford Township</t>
  </si>
  <si>
    <t xml:space="preserve">    Oxford Borough</t>
  </si>
  <si>
    <t xml:space="preserve">    Upper Oxford Township</t>
  </si>
  <si>
    <t xml:space="preserve">    West Nottingham Township</t>
  </si>
  <si>
    <t xml:space="preserve">    Upper Uwchlan Township</t>
  </si>
  <si>
    <t xml:space="preserve">    Uwchlan Township</t>
  </si>
  <si>
    <t xml:space="preserve">    Wallace Township</t>
  </si>
  <si>
    <t xml:space="preserve">    West Bradford Township</t>
  </si>
  <si>
    <t xml:space="preserve">    West Pikeland Township</t>
  </si>
  <si>
    <t>GREAT VALLEY</t>
  </si>
  <si>
    <t xml:space="preserve">    Charlestown Township</t>
  </si>
  <si>
    <t>LEWISBURG AREA</t>
  </si>
  <si>
    <t xml:space="preserve">    East Buffalo Township</t>
  </si>
  <si>
    <t xml:space="preserve">    Kelly Township</t>
  </si>
  <si>
    <t xml:space="preserve">    Lewisburg Borough</t>
  </si>
  <si>
    <t xml:space="preserve">    Union Township (P)</t>
  </si>
  <si>
    <t>MIFFLINBURG AREA</t>
  </si>
  <si>
    <t xml:space="preserve">    Hartleton Borough</t>
  </si>
  <si>
    <t xml:space="preserve">    Hartley Township</t>
  </si>
  <si>
    <t xml:space="preserve">    MIfflinburg Borough</t>
  </si>
  <si>
    <t xml:space="preserve">    New Berlin Borough</t>
  </si>
  <si>
    <t xml:space="preserve">    West Buffalo Township</t>
  </si>
  <si>
    <t>Gregg Township</t>
  </si>
  <si>
    <t>White Deer Township</t>
  </si>
  <si>
    <t>See Milton Area</t>
  </si>
  <si>
    <t>VENANGO  COUNTY</t>
  </si>
  <si>
    <t>CRANBERRY AREA</t>
  </si>
  <si>
    <t xml:space="preserve">    Pinegrove Township</t>
  </si>
  <si>
    <t>FRANKLIN AREA</t>
  </si>
  <si>
    <t xml:space="preserve">    Barkeyville Borough</t>
  </si>
  <si>
    <t xml:space="preserve">    Canal Township</t>
  </si>
  <si>
    <t xml:space="preserve">    Clintonville Borough</t>
  </si>
  <si>
    <t xml:space="preserve">    Franklin City</t>
  </si>
  <si>
    <t xml:space="preserve">    Frenchcreek Township</t>
  </si>
  <si>
    <t xml:space="preserve">    Irwin Township</t>
  </si>
  <si>
    <t xml:space="preserve">    Mineral Township</t>
  </si>
  <si>
    <t xml:space="preserve">    Polk Borough</t>
  </si>
  <si>
    <t xml:space="preserve">    Sandycreek Township</t>
  </si>
  <si>
    <t xml:space="preserve">    Utica Borough</t>
  </si>
  <si>
    <t>Elverson Borough</t>
  </si>
  <si>
    <t xml:space="preserve">    Pleasant Township</t>
  </si>
  <si>
    <t xml:space="preserve">    Sheffield Township</t>
  </si>
  <si>
    <t xml:space="preserve">    Sugar Grove Borough</t>
  </si>
  <si>
    <t xml:space="preserve">    Tidioute Borough</t>
  </si>
  <si>
    <t xml:space="preserve">    Triumph Township</t>
  </si>
  <si>
    <t xml:space="preserve">    Warren Borough</t>
  </si>
  <si>
    <t xml:space="preserve">    Youngsville Borough</t>
  </si>
  <si>
    <t>Columbus Township</t>
  </si>
  <si>
    <t>Spring Creek Township</t>
  </si>
  <si>
    <t>Southwest Township</t>
  </si>
  <si>
    <t>WASHINGTON  COUNTY</t>
  </si>
  <si>
    <t>AVELLA AREA</t>
  </si>
  <si>
    <t xml:space="preserve">    Cross Creek Township</t>
  </si>
  <si>
    <t xml:space="preserve">    West Middletown Borough</t>
  </si>
  <si>
    <t>BENTWORTH</t>
  </si>
  <si>
    <t xml:space="preserve">    Bentleyville Borough</t>
  </si>
  <si>
    <t>MOON AREA</t>
  </si>
  <si>
    <t xml:space="preserve">    Crescent Township</t>
  </si>
  <si>
    <t xml:space="preserve">    Moon Township</t>
  </si>
  <si>
    <t>NORTH ALLEGHENY</t>
  </si>
  <si>
    <t xml:space="preserve">    Bradford Woods Borough</t>
  </si>
  <si>
    <t xml:space="preserve">    Franklin Park Borough</t>
  </si>
  <si>
    <t xml:space="preserve">    Marshall Township</t>
  </si>
  <si>
    <t xml:space="preserve">    Lincoln Borough</t>
  </si>
  <si>
    <t xml:space="preserve">    Port Vue Borough</t>
  </si>
  <si>
    <t>SOUTH FAYETTE TOWNSHIP</t>
  </si>
  <si>
    <t>SOUTH PARK TOWNSHIP</t>
  </si>
  <si>
    <t>STEEL VALLEY</t>
  </si>
  <si>
    <t xml:space="preserve">    Homestead Borough</t>
  </si>
  <si>
    <t xml:space="preserve">    Munhall Borough</t>
  </si>
  <si>
    <t xml:space="preserve">    East Pittsburgh Borough</t>
  </si>
  <si>
    <t xml:space="preserve">    Edgewood Borough</t>
  </si>
  <si>
    <t xml:space="preserve">    Forest Hills Borough</t>
  </si>
  <si>
    <t xml:space="preserve">    North Braddock Borough</t>
  </si>
  <si>
    <t xml:space="preserve">    Rankin Borough</t>
  </si>
  <si>
    <t xml:space="preserve">    Swissvale Borough</t>
  </si>
  <si>
    <t xml:space="preserve">    Turtle Creek Borough</t>
  </si>
  <si>
    <t xml:space="preserve">    Wilkins Township</t>
  </si>
  <si>
    <t>TOTAL</t>
  </si>
  <si>
    <t>McDonald Borough (P)</t>
  </si>
  <si>
    <t>See Fort Cherry</t>
  </si>
  <si>
    <t>Washington County</t>
  </si>
  <si>
    <t>South Versailles Township (P)</t>
  </si>
  <si>
    <t>See Norwin</t>
  </si>
  <si>
    <t>Westmoreland County</t>
  </si>
  <si>
    <t>White Oak Borough (P)</t>
  </si>
  <si>
    <t>Trafford Borough (P)</t>
  </si>
  <si>
    <t>See Penn-Trafford</t>
  </si>
  <si>
    <t>ARMSTRONG  COUNTY</t>
  </si>
  <si>
    <t xml:space="preserve">    Apollo Borough</t>
  </si>
  <si>
    <t xml:space="preserve">    Kiskiminetas Township</t>
  </si>
  <si>
    <t xml:space="preserve">    North Apollo Borough</t>
  </si>
  <si>
    <t xml:space="preserve">    Blacklick Township</t>
  </si>
  <si>
    <t xml:space="preserve">        (Indiana County)</t>
  </si>
  <si>
    <t xml:space="preserve">    Ashley Borough</t>
  </si>
  <si>
    <t xml:space="preserve">    Sugar Notch Borough</t>
  </si>
  <si>
    <t xml:space="preserve">    Warrior Run Borough</t>
  </si>
  <si>
    <t>HAZLETON AREA</t>
  </si>
  <si>
    <t xml:space="preserve">    Black Creek Township</t>
  </si>
  <si>
    <t xml:space="preserve">    Conyngham Borough</t>
  </si>
  <si>
    <t xml:space="preserve">    Foster Township</t>
  </si>
  <si>
    <t xml:space="preserve">    Freeland Borough</t>
  </si>
  <si>
    <t xml:space="preserve">    Hazle Township</t>
  </si>
  <si>
    <t xml:space="preserve">    Hazleton City</t>
  </si>
  <si>
    <t xml:space="preserve">    Washington City</t>
  </si>
  <si>
    <t>West Brownsville Borough (P)</t>
  </si>
  <si>
    <t>See Brownsville Area</t>
  </si>
  <si>
    <t>Fayette County</t>
  </si>
  <si>
    <t>WAYNE  COUNTY</t>
  </si>
  <si>
    <t>WALLENPAUPACK AREA</t>
  </si>
  <si>
    <t xml:space="preserve">    Dreher Township</t>
  </si>
  <si>
    <t xml:space="preserve">    Hawley Borough</t>
  </si>
  <si>
    <t xml:space="preserve">    Palmyra Township</t>
  </si>
  <si>
    <t xml:space="preserve">    Paupack Township</t>
  </si>
  <si>
    <t xml:space="preserve">    Texas Township (P)</t>
  </si>
  <si>
    <t xml:space="preserve">    Blooming Grove Township</t>
  </si>
  <si>
    <t xml:space="preserve">    Lackawaxen Township</t>
  </si>
  <si>
    <t>WAYNE HIGHLANDS</t>
  </si>
  <si>
    <t xml:space="preserve">    Berlin Township</t>
  </si>
  <si>
    <t xml:space="preserve">    Bethany Borough</t>
  </si>
  <si>
    <t xml:space="preserve">    Cherry Ridge Township</t>
  </si>
  <si>
    <t xml:space="preserve">    Damascus Township</t>
  </si>
  <si>
    <t xml:space="preserve">    Dyberry Township</t>
  </si>
  <si>
    <t xml:space="preserve">    Honesdale Borough</t>
  </si>
  <si>
    <t xml:space="preserve">    Young Township (P)</t>
  </si>
  <si>
    <t>ARMSTRONG</t>
  </si>
  <si>
    <t xml:space="preserve">    Applewold Borough</t>
  </si>
  <si>
    <t xml:space="preserve">    Atwood Borough</t>
  </si>
  <si>
    <t xml:space="preserve">    Bethel Township</t>
  </si>
  <si>
    <t xml:space="preserve">    Boggs Township</t>
  </si>
  <si>
    <t xml:space="preserve">    Burrell Township</t>
  </si>
  <si>
    <t xml:space="preserve">    Cadogan Township</t>
  </si>
  <si>
    <t xml:space="preserve">    Cowanshannock Township</t>
  </si>
  <si>
    <t xml:space="preserve">    Dayton Borough</t>
  </si>
  <si>
    <t xml:space="preserve">    East Franklin Township</t>
  </si>
  <si>
    <t xml:space="preserve">    Elderton Borough</t>
  </si>
  <si>
    <t xml:space="preserve">    Ford City Borough</t>
  </si>
  <si>
    <t xml:space="preserve">    Ford Cliff Borough</t>
  </si>
  <si>
    <t xml:space="preserve">    Kittanning Borough</t>
  </si>
  <si>
    <t xml:space="preserve">    Kittanning Township</t>
  </si>
  <si>
    <t xml:space="preserve">    Manor Township</t>
  </si>
  <si>
    <t xml:space="preserve">    Manorville Borough</t>
  </si>
  <si>
    <t xml:space="preserve">    North Buffalo Township</t>
  </si>
  <si>
    <t xml:space="preserve">    Plumcreek Township</t>
  </si>
  <si>
    <t xml:space="preserve">    Rayburn Township</t>
  </si>
  <si>
    <t xml:space="preserve">             Crawford County</t>
  </si>
  <si>
    <t>Clinton Township (P)</t>
  </si>
  <si>
    <t xml:space="preserve">    South Bend Township</t>
  </si>
  <si>
    <t xml:space="preserve">    Valley Township</t>
  </si>
  <si>
    <t xml:space="preserve">    Washington Township</t>
  </si>
  <si>
    <t xml:space="preserve">    Wayne Township</t>
  </si>
  <si>
    <t xml:space="preserve">    West Franklin Township</t>
  </si>
  <si>
    <t xml:space="preserve">    West Kittanning Borough</t>
  </si>
  <si>
    <t xml:space="preserve">    Worthington Borough</t>
  </si>
  <si>
    <t xml:space="preserve">    Smicksburg Borough</t>
  </si>
  <si>
    <t xml:space="preserve">         (Indiana County)</t>
  </si>
  <si>
    <t xml:space="preserve">    West Mahoning Township</t>
  </si>
  <si>
    <t>FREEPORT AREA</t>
  </si>
  <si>
    <t xml:space="preserve">    Freeport Borough</t>
  </si>
  <si>
    <t xml:space="preserve">    South Buffalo Township</t>
  </si>
  <si>
    <t xml:space="preserve">    Buffalo Township</t>
  </si>
  <si>
    <t xml:space="preserve">        (Butler County)</t>
  </si>
  <si>
    <t>LEECHBURG AREA</t>
  </si>
  <si>
    <t>GREENSBURG-SALEM</t>
  </si>
  <si>
    <t xml:space="preserve">    Greensburg City (P)</t>
  </si>
  <si>
    <t xml:space="preserve">    South Greensburg Borough (P)</t>
  </si>
  <si>
    <t xml:space="preserve">    Southwest Greensburg Borough</t>
  </si>
  <si>
    <t>HEMPFIELD AREA</t>
  </si>
  <si>
    <t xml:space="preserve">    Adamsburg Borough</t>
  </si>
  <si>
    <t xml:space="preserve">    Hunker Borough</t>
  </si>
  <si>
    <t xml:space="preserve">    Jeannette City (P)</t>
  </si>
  <si>
    <t xml:space="preserve">    Manor Borough (P)</t>
  </si>
  <si>
    <t xml:space="preserve">    New Stanton Borough</t>
  </si>
  <si>
    <t xml:space="preserve">    Youngwood Borough</t>
  </si>
  <si>
    <t>JEANNETTE CITY (P)</t>
  </si>
  <si>
    <t>KISKI AREA</t>
  </si>
  <si>
    <t xml:space="preserve">    Avonmore Borough</t>
  </si>
  <si>
    <t xml:space="preserve">    East Vandergrift Borough</t>
  </si>
  <si>
    <t xml:space="preserve">    Hyde Park Borough</t>
  </si>
  <si>
    <t xml:space="preserve">    Oklahoma Borough</t>
  </si>
  <si>
    <t xml:space="preserve">    Vandergrift Borough</t>
  </si>
  <si>
    <t xml:space="preserve">    Parks Township</t>
  </si>
  <si>
    <t>LIGONIER VALLEY</t>
  </si>
  <si>
    <t>AMBRIDGE AREA</t>
  </si>
  <si>
    <t xml:space="preserve">    Ambridge Borough</t>
  </si>
  <si>
    <t xml:space="preserve">    Baden Borough</t>
  </si>
  <si>
    <t xml:space="preserve">    Economy Borough</t>
  </si>
  <si>
    <t xml:space="preserve">    Harmony Township</t>
  </si>
  <si>
    <t xml:space="preserve">    South Heights Borough</t>
  </si>
  <si>
    <t>BEAVER AREA</t>
  </si>
  <si>
    <t xml:space="preserve">    Beaver Borough</t>
  </si>
  <si>
    <t xml:space="preserve">    Brighton Township</t>
  </si>
  <si>
    <t xml:space="preserve">    Vanport Township</t>
  </si>
  <si>
    <t>BIG BEAVER FALLS AREA</t>
  </si>
  <si>
    <t>SOUTHMORELAND</t>
  </si>
  <si>
    <t xml:space="preserve">    East Huntingdon Township</t>
  </si>
  <si>
    <t xml:space="preserve">    Scottdale Borough</t>
  </si>
  <si>
    <t xml:space="preserve">    Everson Borough</t>
  </si>
  <si>
    <t xml:space="preserve">    Upper Tyrone Township</t>
  </si>
  <si>
    <t>YOUGH</t>
  </si>
  <si>
    <t xml:space="preserve">    Arona Borough</t>
  </si>
  <si>
    <t xml:space="preserve">    Madison Borough</t>
  </si>
  <si>
    <t xml:space="preserve">    Sewickley Township</t>
  </si>
  <si>
    <t xml:space="preserve">    Smithton Borough</t>
  </si>
  <si>
    <t xml:space="preserve">    South Huntingdon Township</t>
  </si>
  <si>
    <t xml:space="preserve">    Sutersville Borough</t>
  </si>
  <si>
    <t xml:space="preserve">    West Newton Borough</t>
  </si>
  <si>
    <t>West Leechburg Borough</t>
  </si>
  <si>
    <t>See Leechburg Area</t>
  </si>
  <si>
    <t>Loyalhanna Township</t>
  </si>
  <si>
    <t>See Blairsville-Saltsburg</t>
  </si>
  <si>
    <t>WYOMING  COUNTY</t>
  </si>
  <si>
    <t>LACKAWANNA TRAIL</t>
  </si>
  <si>
    <t xml:space="preserve">    Factoryville Borough</t>
  </si>
  <si>
    <t xml:space="preserve">    Nicholson Borough</t>
  </si>
  <si>
    <t xml:space="preserve">    Dalton Borough</t>
  </si>
  <si>
    <t xml:space="preserve">    LaPlume Township</t>
  </si>
  <si>
    <t xml:space="preserve">    West Abington Township</t>
  </si>
  <si>
    <t>TUNKHANNOCK AREA</t>
  </si>
  <si>
    <t xml:space="preserve">    Eaton Township</t>
  </si>
  <si>
    <t xml:space="preserve">    Forkston Township</t>
  </si>
  <si>
    <t xml:space="preserve">    Lemon Township</t>
  </si>
  <si>
    <t xml:space="preserve">    Mehoopany Township</t>
  </si>
  <si>
    <t xml:space="preserve">    Freedom Borough</t>
  </si>
  <si>
    <t xml:space="preserve">    New Sewickley Township</t>
  </si>
  <si>
    <t>HOPEWELL AREA</t>
  </si>
  <si>
    <t xml:space="preserve">    Hopewell Township</t>
  </si>
  <si>
    <t xml:space="preserve">    Independence Township</t>
  </si>
  <si>
    <t xml:space="preserve">    Racoon Township</t>
  </si>
  <si>
    <t>MIDLAND BOROUGH</t>
  </si>
  <si>
    <t>MONACA BOROUGH</t>
  </si>
  <si>
    <t>NEW BRIGHTON AREA</t>
  </si>
  <si>
    <t xml:space="preserve">    Daugherty Township</t>
  </si>
  <si>
    <t xml:space="preserve">    Fallston Borough</t>
  </si>
  <si>
    <t xml:space="preserve">    New Brighton Borough</t>
  </si>
  <si>
    <t xml:space="preserve">    Pulaski Township</t>
  </si>
  <si>
    <t>RIVERSIDE BEAVER</t>
  </si>
  <si>
    <t xml:space="preserve">    Ellwood City Borough (P)</t>
  </si>
  <si>
    <t xml:space="preserve">    Franklin Township</t>
  </si>
  <si>
    <t xml:space="preserve">    Marion Township</t>
  </si>
  <si>
    <t xml:space="preserve">    North Sewickley Township</t>
  </si>
  <si>
    <t>ROCHESTER AREA</t>
  </si>
  <si>
    <t xml:space="preserve">    East Rochester Borough</t>
  </si>
  <si>
    <t xml:space="preserve">    Rochester Borough</t>
  </si>
  <si>
    <t xml:space="preserve">    Rochester Township</t>
  </si>
  <si>
    <t>Meshoppen Township</t>
  </si>
  <si>
    <t>YORK  COUNTY</t>
  </si>
  <si>
    <t>CENTRAL YORK</t>
  </si>
  <si>
    <t xml:space="preserve">    North York Borough</t>
  </si>
  <si>
    <t xml:space="preserve">    Springettsbury Township (P)</t>
  </si>
  <si>
    <t>DALLASTOWN AREA</t>
  </si>
  <si>
    <t xml:space="preserve">    Dallastown Borough</t>
  </si>
  <si>
    <t xml:space="preserve">    Shippingport Borough</t>
  </si>
  <si>
    <t>WESTERN BEAVER</t>
  </si>
  <si>
    <t xml:space="preserve">    Glasgow Borough</t>
  </si>
  <si>
    <t xml:space="preserve">    Industry Borough</t>
  </si>
  <si>
    <t xml:space="preserve">    Ohioville Borough</t>
  </si>
  <si>
    <t>Ellwood City Borough (P)</t>
  </si>
  <si>
    <t>See Ellwood City Area</t>
  </si>
  <si>
    <t>Lawrence County</t>
  </si>
  <si>
    <t>BEDFORD  COUNTY</t>
  </si>
  <si>
    <t>BEDFORD AREA</t>
  </si>
  <si>
    <t xml:space="preserve">    Bedford Borough</t>
  </si>
  <si>
    <t xml:space="preserve">    Bedford Township</t>
  </si>
  <si>
    <t xml:space="preserve">    Colerain Township</t>
  </si>
  <si>
    <t xml:space="preserve">    Cumberland Valley Township</t>
  </si>
  <si>
    <t xml:space="preserve">    Hyndman Borough</t>
  </si>
  <si>
    <t xml:space="preserve">    Londonderry Township</t>
  </si>
  <si>
    <t xml:space="preserve">    Mann's Choice Borough</t>
  </si>
  <si>
    <t xml:space="preserve">    Rainsburg Borough</t>
  </si>
  <si>
    <t xml:space="preserve">    Snake Spring Township</t>
  </si>
  <si>
    <t>CHESTNUT RIDGE</t>
  </si>
  <si>
    <t xml:space="preserve">    East St. Clair Township</t>
  </si>
  <si>
    <t xml:space="preserve">    Juniata Township</t>
  </si>
  <si>
    <t xml:space="preserve">    King Township</t>
  </si>
  <si>
    <t xml:space="preserve">    Lincoln Township</t>
  </si>
  <si>
    <t xml:space="preserve">    Napier Township</t>
  </si>
  <si>
    <t xml:space="preserve">    Smethport Borough</t>
  </si>
  <si>
    <t>Ceres Township (P)</t>
  </si>
  <si>
    <t>See Oswayo Valley</t>
  </si>
  <si>
    <t>Potter County</t>
  </si>
  <si>
    <t>MERCER  COUNTY</t>
  </si>
  <si>
    <t>COMMODORE PERRY</t>
  </si>
  <si>
    <t xml:space="preserve">    Deer Creek Township</t>
  </si>
  <si>
    <t xml:space="preserve">    Otter Creek Township</t>
  </si>
  <si>
    <t xml:space="preserve">    Sandy Creek Township</t>
  </si>
  <si>
    <t xml:space="preserve">    Sheakleyville Borough</t>
  </si>
  <si>
    <t>FARRELL AREA</t>
  </si>
  <si>
    <t xml:space="preserve">    Farrell City</t>
  </si>
  <si>
    <t xml:space="preserve">    Wheatland Borough</t>
  </si>
  <si>
    <t>GREENVILLE AREA</t>
  </si>
  <si>
    <t xml:space="preserve">    Greenville Borough</t>
  </si>
  <si>
    <t xml:space="preserve">    Hempfield Township</t>
  </si>
  <si>
    <t xml:space="preserve">    Sugar Grove Township</t>
  </si>
  <si>
    <t>GROVE CITY AREA</t>
  </si>
  <si>
    <t xml:space="preserve">    Grove City Borough</t>
  </si>
  <si>
    <t xml:space="preserve">    West Providence Township</t>
  </si>
  <si>
    <t>NORTHERN BEDFORD</t>
  </si>
  <si>
    <t xml:space="preserve">    Bloomfield Township</t>
  </si>
  <si>
    <t xml:space="preserve">    Hopewell Borough</t>
  </si>
  <si>
    <t xml:space="preserve">    South Woodbury Township</t>
  </si>
  <si>
    <t xml:space="preserve">    Woodbury Borough</t>
  </si>
  <si>
    <t xml:space="preserve">    Woodbury Township</t>
  </si>
  <si>
    <t>TUSSEY MOUNTAIN</t>
  </si>
  <si>
    <t xml:space="preserve">    Broad Top Township</t>
  </si>
  <si>
    <t xml:space="preserve">    Coaldale Borough</t>
  </si>
  <si>
    <t xml:space="preserve">    Liberty Township</t>
  </si>
  <si>
    <t xml:space="preserve">    Saxton Borough</t>
  </si>
  <si>
    <t xml:space="preserve">    Broad Top City Borough</t>
  </si>
  <si>
    <t xml:space="preserve">        (Huntingdon County)</t>
  </si>
  <si>
    <t xml:space="preserve">    Carbon Township</t>
  </si>
  <si>
    <t xml:space="preserve">    Coalmont Borough</t>
  </si>
  <si>
    <t>TUSSEY MOUNTAIN  (continued)</t>
  </si>
  <si>
    <t xml:space="preserve">    Dudley Borough</t>
  </si>
  <si>
    <t xml:space="preserve">    Todd Township</t>
  </si>
  <si>
    <t xml:space="preserve">    Wood Township</t>
  </si>
  <si>
    <t>Kimmel Township</t>
  </si>
  <si>
    <t>See Claysburg-Kimmel</t>
  </si>
  <si>
    <t>Blair County</t>
  </si>
  <si>
    <t>BERKS  COUNTY</t>
  </si>
  <si>
    <t>ANTIETAM</t>
  </si>
  <si>
    <t xml:space="preserve">    Lower Alsace Township</t>
  </si>
  <si>
    <t>BOYERTOWN AREA</t>
  </si>
  <si>
    <t xml:space="preserve">    Bally Borough</t>
  </si>
  <si>
    <t xml:space="preserve">    Bechtelsville Borough</t>
  </si>
  <si>
    <t xml:space="preserve">    Boyertown Borough</t>
  </si>
  <si>
    <t xml:space="preserve">    Colebrookdale Township</t>
  </si>
  <si>
    <t xml:space="preserve">    Douglass Township</t>
  </si>
  <si>
    <t xml:space="preserve">    Earl Township</t>
  </si>
  <si>
    <t xml:space="preserve">        (Montgomery County)</t>
  </si>
  <si>
    <t xml:space="preserve">    Coolspring Township</t>
  </si>
  <si>
    <t xml:space="preserve">    East Lackawannock Township</t>
  </si>
  <si>
    <t xml:space="preserve">    Findley Township</t>
  </si>
  <si>
    <t xml:space="preserve">    Mercer Borough</t>
  </si>
  <si>
    <t>REYNOLDS</t>
  </si>
  <si>
    <t xml:space="preserve">    Fredonia Borough</t>
  </si>
  <si>
    <t xml:space="preserve">    Pymatuning Township</t>
  </si>
  <si>
    <t xml:space="preserve">    West Salem Township</t>
  </si>
  <si>
    <t>SHARON CITY</t>
  </si>
  <si>
    <t>SHARPSVILLE AREA</t>
  </si>
  <si>
    <t xml:space="preserve">    Clark Borough</t>
  </si>
  <si>
    <t xml:space="preserve">    Sharpsville Borough</t>
  </si>
  <si>
    <t xml:space="preserve">    South Pymatuning Township</t>
  </si>
  <si>
    <t>WEST MIDDLESEX AREA</t>
  </si>
  <si>
    <t xml:space="preserve">    Lackawannock Township</t>
  </si>
  <si>
    <t xml:space="preserve">    Silver Spring Township</t>
  </si>
  <si>
    <t>EAST PENNSBORO AREA</t>
  </si>
  <si>
    <t xml:space="preserve">    East Pennsboro Township</t>
  </si>
  <si>
    <t>MECHANICSBURG AREA</t>
  </si>
  <si>
    <t xml:space="preserve">    Mechanicsburg Borough</t>
  </si>
  <si>
    <t xml:space="preserve">    Shiremanstown Borough</t>
  </si>
  <si>
    <t xml:space="preserve">    Upper Allen Township</t>
  </si>
  <si>
    <t>SHIPPENSBURG AREA</t>
  </si>
  <si>
    <t xml:space="preserve">    Newburg Borough</t>
  </si>
  <si>
    <t xml:space="preserve">    Shippensburg Borough (P)</t>
  </si>
  <si>
    <t xml:space="preserve">    Shippensburg Township</t>
  </si>
  <si>
    <t xml:space="preserve">    Orrstown Borough</t>
  </si>
  <si>
    <t xml:space="preserve">        (Franklin County)</t>
  </si>
  <si>
    <t>SOUTH MIDDLETON TOWNSHIP</t>
  </si>
  <si>
    <t>WEST SHORE</t>
  </si>
  <si>
    <t xml:space="preserve">    Lemoyne Borough</t>
  </si>
  <si>
    <t xml:space="preserve">    Lower Allen Township</t>
  </si>
  <si>
    <t xml:space="preserve">    New Cumberland Borough</t>
  </si>
  <si>
    <t xml:space="preserve">    Wormleysburg Borough</t>
  </si>
  <si>
    <t xml:space="preserve">        (York County)</t>
  </si>
  <si>
    <t xml:space="preserve">    Goldsboro Borough</t>
  </si>
  <si>
    <t xml:space="preserve">    Lewisberry Borough</t>
  </si>
  <si>
    <t>Newton Hamilton Borough</t>
  </si>
  <si>
    <t>Wayne Township</t>
  </si>
  <si>
    <t>MONROE  COUNTY</t>
  </si>
  <si>
    <t>EAST STROUDSBURG AREA</t>
  </si>
  <si>
    <t xml:space="preserve">    East Stroudsburg Borough</t>
  </si>
  <si>
    <t xml:space="preserve">    Middle Smithfield Township</t>
  </si>
  <si>
    <t xml:space="preserve">    Price Township</t>
  </si>
  <si>
    <t xml:space="preserve">        (Pike County)</t>
  </si>
  <si>
    <t>PLEASANT VALLEY</t>
  </si>
  <si>
    <t xml:space="preserve">    Chestnuthill Township</t>
  </si>
  <si>
    <t>POCONO MOUNTAIN</t>
  </si>
  <si>
    <t xml:space="preserve">    Barrett Township</t>
  </si>
  <si>
    <t xml:space="preserve">    Coolbaugh Township</t>
  </si>
  <si>
    <t xml:space="preserve">    Pocono Township</t>
  </si>
  <si>
    <t xml:space="preserve">    Tobyhanna Township</t>
  </si>
  <si>
    <t xml:space="preserve">    Tunkhannock Township</t>
  </si>
  <si>
    <t>STROUDSBURG AREA</t>
  </si>
  <si>
    <t xml:space="preserve">    Delaware Water Gap Borough</t>
  </si>
  <si>
    <t xml:space="preserve">    Stroud Township</t>
  </si>
  <si>
    <t xml:space="preserve">    Stroudsburg Borough</t>
  </si>
  <si>
    <t>MONTGOMERY  COUNTY</t>
  </si>
  <si>
    <t>ABINGTON</t>
  </si>
  <si>
    <t xml:space="preserve">    Rockledge Borough</t>
  </si>
  <si>
    <t>BRYN ATHYN BOROUGH</t>
  </si>
  <si>
    <t>CHELTENHAM TOWNSHIP</t>
  </si>
  <si>
    <t>COLONIAL</t>
  </si>
  <si>
    <t xml:space="preserve">    Conshohocken Borough</t>
  </si>
  <si>
    <t xml:space="preserve">    Whitemarsh Township</t>
  </si>
  <si>
    <t>HATBORO-HORSHAM</t>
  </si>
  <si>
    <t xml:space="preserve">    Hatboro Borough</t>
  </si>
  <si>
    <t xml:space="preserve">    Horsham Township</t>
  </si>
  <si>
    <t>JENKINTOWN BOROUGH</t>
  </si>
  <si>
    <t>LOWER MERION</t>
  </si>
  <si>
    <t xml:space="preserve">    Lykens Township</t>
  </si>
  <si>
    <t xml:space="preserve">    Pillow Borough</t>
  </si>
  <si>
    <t>Reed Township</t>
  </si>
  <si>
    <t>See Susquenita</t>
  </si>
  <si>
    <t>Perry County</t>
  </si>
  <si>
    <t>See Williams Valley</t>
  </si>
  <si>
    <t>Schuylkill County</t>
  </si>
  <si>
    <t>Wiconisco Township</t>
  </si>
  <si>
    <t>Williams Township</t>
  </si>
  <si>
    <t>Williamstown Borough</t>
  </si>
  <si>
    <t>DELAWARE  COUNTY</t>
  </si>
  <si>
    <t>CHESTER-UPLAND</t>
  </si>
  <si>
    <t xml:space="preserve">    Chester City</t>
  </si>
  <si>
    <t xml:space="preserve">    Chester Township</t>
  </si>
  <si>
    <t xml:space="preserve">    Upland Borough</t>
  </si>
  <si>
    <t>CHICHESTER</t>
  </si>
  <si>
    <t xml:space="preserve">    Lower Chichester Township</t>
  </si>
  <si>
    <t xml:space="preserve">    Marcus Hook Borough</t>
  </si>
  <si>
    <t xml:space="preserve">    Trainer Borough</t>
  </si>
  <si>
    <t xml:space="preserve">    Red Hill Borough</t>
  </si>
  <si>
    <t xml:space="preserve">    Upper Hanover Township</t>
  </si>
  <si>
    <t xml:space="preserve">    Hereford Township</t>
  </si>
  <si>
    <t>WISSAHICKON</t>
  </si>
  <si>
    <t xml:space="preserve">    Ambler Borough</t>
  </si>
  <si>
    <t xml:space="preserve">    Lower Gwynedd Township</t>
  </si>
  <si>
    <t xml:space="preserve">    Whitpain Township</t>
  </si>
  <si>
    <t>Douglass Township</t>
  </si>
  <si>
    <t>See Boyertown Area</t>
  </si>
  <si>
    <t>New Hanover Township</t>
  </si>
  <si>
    <t>Upper Frederick Township</t>
  </si>
  <si>
    <t>MONTOUR  COUNTY</t>
  </si>
  <si>
    <t>DANVILLE AREA</t>
  </si>
  <si>
    <t xml:space="preserve">    Danville Borough</t>
  </si>
  <si>
    <t xml:space="preserve">    Mayberry Township</t>
  </si>
  <si>
    <t xml:space="preserve">    Frankstown Township</t>
  </si>
  <si>
    <t xml:space="preserve">    Hollidaysburg Borough</t>
  </si>
  <si>
    <t xml:space="preserve">    Newry Borough</t>
  </si>
  <si>
    <t>SPRING COVE</t>
  </si>
  <si>
    <t xml:space="preserve">    Freedom Township</t>
  </si>
  <si>
    <t xml:space="preserve">    Huston Township</t>
  </si>
  <si>
    <t xml:space="preserve">    Martinsburg Borough</t>
  </si>
  <si>
    <t xml:space="preserve">    North Woodbury Township</t>
  </si>
  <si>
    <t xml:space="preserve">    Roaring Spring Borough</t>
  </si>
  <si>
    <t xml:space="preserve">    Taylor Township</t>
  </si>
  <si>
    <t>TYRONE AREA</t>
  </si>
  <si>
    <t xml:space="preserve">    Snyder Township</t>
  </si>
  <si>
    <t>Limestone Township</t>
  </si>
  <si>
    <t>NORTHAMPTON  COUNTY</t>
  </si>
  <si>
    <t>BANGOR AREA</t>
  </si>
  <si>
    <t xml:space="preserve">    Bangor Borough</t>
  </si>
  <si>
    <t xml:space="preserve">    East Bangor Borough</t>
  </si>
  <si>
    <t xml:space="preserve">    Lower Mt. Bethel Township (P)</t>
  </si>
  <si>
    <t xml:space="preserve">    Portland Borough</t>
  </si>
  <si>
    <t xml:space="preserve">    Roseto Borough</t>
  </si>
  <si>
    <t>BETHLEHEM AREA</t>
  </si>
  <si>
    <t xml:space="preserve">    Bethlehem City (P)</t>
  </si>
  <si>
    <t xml:space="preserve">    Bethlehem Township</t>
  </si>
  <si>
    <t xml:space="preserve">    Freemansburg Borough</t>
  </si>
  <si>
    <t xml:space="preserve">        (Lehigh County)</t>
  </si>
  <si>
    <t xml:space="preserve">    Fountain Hill Borough</t>
  </si>
  <si>
    <t>EASTON AREA</t>
  </si>
  <si>
    <t xml:space="preserve">    Easton City</t>
  </si>
  <si>
    <t xml:space="preserve">    Forks Township</t>
  </si>
  <si>
    <t xml:space="preserve">    Palmer Township (P)</t>
  </si>
  <si>
    <t>NAZARETH AREA</t>
  </si>
  <si>
    <t xml:space="preserve">    Bushkill Township</t>
  </si>
  <si>
    <t xml:space="preserve">    Lower Nazareth Township</t>
  </si>
  <si>
    <t xml:space="preserve">    Nazareth Borough</t>
  </si>
  <si>
    <t xml:space="preserve">    Stockertown Borough</t>
  </si>
  <si>
    <t xml:space="preserve">    Tatamy Borough</t>
  </si>
  <si>
    <t xml:space="preserve">    Upper Nazareth Township</t>
  </si>
  <si>
    <t>NORTHAMPTON AREA</t>
  </si>
  <si>
    <t xml:space="preserve">    Allen Township</t>
  </si>
  <si>
    <t xml:space="preserve">    Bath Borough</t>
  </si>
  <si>
    <t xml:space="preserve">    East Allen Township</t>
  </si>
  <si>
    <t xml:space="preserve">    Litchfield Township</t>
  </si>
  <si>
    <t xml:space="preserve">    Sayre Borough</t>
  </si>
  <si>
    <t xml:space="preserve">    South Waverly Borough</t>
  </si>
  <si>
    <t>TOWANDA AREA</t>
  </si>
  <si>
    <t xml:space="preserve">    Asylum Township</t>
  </si>
  <si>
    <t xml:space="preserve">    Monroe Borough</t>
  </si>
  <si>
    <t xml:space="preserve">    Monroe Township </t>
  </si>
  <si>
    <t xml:space="preserve">    North Towanda Township</t>
  </si>
  <si>
    <t xml:space="preserve">    East Lansdowne Borough</t>
  </si>
  <si>
    <t xml:space="preserve">    Lansdowne Borough</t>
  </si>
  <si>
    <t xml:space="preserve">    Yeadon Borough</t>
  </si>
  <si>
    <t>See Unionville-Chadds Ford</t>
  </si>
  <si>
    <t>Chester County</t>
  </si>
  <si>
    <t>Thornbury Township</t>
  </si>
  <si>
    <t xml:space="preserve">    Moore Township</t>
  </si>
  <si>
    <t xml:space="preserve">    Northampton Borough</t>
  </si>
  <si>
    <t>PEN ARGYL AREA</t>
  </si>
  <si>
    <t xml:space="preserve">    Pen Argyl Borough</t>
  </si>
  <si>
    <t xml:space="preserve">    Plainfield Township</t>
  </si>
  <si>
    <t xml:space="preserve">    Wind Gap Borough</t>
  </si>
  <si>
    <t>SAUCON VALLEY</t>
  </si>
  <si>
    <t xml:space="preserve">    Hellertown Borough</t>
  </si>
  <si>
    <t xml:space="preserve">    Lower Saucon Township</t>
  </si>
  <si>
    <t>WILSON AREA</t>
  </si>
  <si>
    <t xml:space="preserve">    Glendon Borough</t>
  </si>
  <si>
    <t xml:space="preserve">    West Easton Borough</t>
  </si>
  <si>
    <t xml:space="preserve">    Williams Township  (P)</t>
  </si>
  <si>
    <t xml:space="preserve">    Wilson Borough</t>
  </si>
  <si>
    <t>North Catasauqua Borough</t>
  </si>
  <si>
    <t>See Catasauqua</t>
  </si>
  <si>
    <t>Lehigh County</t>
  </si>
  <si>
    <t>Walnutport Borough</t>
  </si>
  <si>
    <t>See Northern Lehigh</t>
  </si>
  <si>
    <t xml:space="preserve">    Lower Augusta Township</t>
  </si>
  <si>
    <t xml:space="preserve">    Lower Mahanoy Township</t>
  </si>
  <si>
    <t xml:space="preserve">    Upper Mahanoy Township</t>
  </si>
  <si>
    <t xml:space="preserve">    West Cameron Township</t>
  </si>
  <si>
    <t xml:space="preserve">    Zerbe Township  (Trevorton)</t>
  </si>
  <si>
    <t>MILTON AREA</t>
  </si>
  <si>
    <t xml:space="preserve">    East Chillisquaque Township</t>
  </si>
  <si>
    <t xml:space="preserve">    Milton Borough</t>
  </si>
  <si>
    <t xml:space="preserve">    Turbot Township</t>
  </si>
  <si>
    <t xml:space="preserve">    West Chillisquaque Township</t>
  </si>
  <si>
    <t xml:space="preserve">    White Deer Township</t>
  </si>
  <si>
    <t xml:space="preserve">        (Union County)</t>
  </si>
  <si>
    <t xml:space="preserve">    Kulpmont Borough</t>
  </si>
  <si>
    <t xml:space="preserve">    Marion Heights Borough</t>
  </si>
  <si>
    <t xml:space="preserve">    Centralia Borough</t>
  </si>
  <si>
    <t xml:space="preserve">        (Columbia County)</t>
  </si>
  <si>
    <t>SHAMOKIN AREA</t>
  </si>
  <si>
    <t xml:space="preserve">    Coal Township</t>
  </si>
  <si>
    <t xml:space="preserve">    East Cameron Township</t>
  </si>
  <si>
    <t xml:space="preserve">    Shamokin City</t>
  </si>
  <si>
    <t xml:space="preserve">    Shamokin Township</t>
  </si>
  <si>
    <t>SHIKELLAMY</t>
  </si>
  <si>
    <t xml:space="preserve">    Northumberland Borough</t>
  </si>
  <si>
    <t xml:space="preserve">    Point Township</t>
  </si>
  <si>
    <t xml:space="preserve">    Rockefeller Township</t>
  </si>
  <si>
    <t xml:space="preserve">    Snydertown Borough</t>
  </si>
  <si>
    <t xml:space="preserve">    Sunbury City</t>
  </si>
  <si>
    <t xml:space="preserve">    Upper Augusta Township</t>
  </si>
  <si>
    <t>WARRIOR RUN</t>
  </si>
  <si>
    <t xml:space="preserve">    McEwensville Borough</t>
  </si>
  <si>
    <t xml:space="preserve">    Turbotville Borough</t>
  </si>
  <si>
    <t xml:space="preserve">    Watsontown Borough</t>
  </si>
  <si>
    <t xml:space="preserve">    Anthony Township </t>
  </si>
  <si>
    <t>BUCKS  COUNTY</t>
  </si>
  <si>
    <t>BENSALEM TOWNSHIP</t>
  </si>
  <si>
    <t>BRISTOL BOROUGH</t>
  </si>
  <si>
    <t>BRISTOL TOWNSHIP</t>
  </si>
  <si>
    <t>CENTENNIAL</t>
  </si>
  <si>
    <t xml:space="preserve">    Ivyland Borough</t>
  </si>
  <si>
    <t xml:space="preserve">    Upper Southampton Township</t>
  </si>
  <si>
    <t xml:space="preserve">    Warminster Township</t>
  </si>
  <si>
    <t>CENTRAL BUCKS</t>
  </si>
  <si>
    <t xml:space="preserve">    Buckingham Township</t>
  </si>
  <si>
    <t xml:space="preserve">    Chalfont Borough</t>
  </si>
  <si>
    <t xml:space="preserve">    Doylestown Borough</t>
  </si>
  <si>
    <t xml:space="preserve">    Doylestown Township</t>
  </si>
  <si>
    <t xml:space="preserve">    New Britain Borough</t>
  </si>
  <si>
    <t xml:space="preserve">    New Britain Township (P)</t>
  </si>
  <si>
    <t xml:space="preserve">    Plumstead Township</t>
  </si>
  <si>
    <t xml:space="preserve">    Warrington Township</t>
  </si>
  <si>
    <t xml:space="preserve">    Warwick Township</t>
  </si>
  <si>
    <t>COUNCIL ROCK</t>
  </si>
  <si>
    <t xml:space="preserve">    Newtown Borough</t>
  </si>
  <si>
    <t xml:space="preserve">    Fannett Township</t>
  </si>
  <si>
    <t xml:space="preserve">    Metal Township</t>
  </si>
  <si>
    <t xml:space="preserve">    Hulmeville Borough</t>
  </si>
  <si>
    <t xml:space="preserve">    Langhorne Borough</t>
  </si>
  <si>
    <t xml:space="preserve">    Langhorne Manor Borough</t>
  </si>
  <si>
    <t>WATTSBURG AREA</t>
  </si>
  <si>
    <t xml:space="preserve">    Wattsburg Borough</t>
  </si>
  <si>
    <t>FAYETTE  COUNTY</t>
  </si>
  <si>
    <t>ALBERT GALLATIN AREA</t>
  </si>
  <si>
    <t xml:space="preserve">    Fairchance Borough</t>
  </si>
  <si>
    <t xml:space="preserve">    Georges Township</t>
  </si>
  <si>
    <t xml:space="preserve">    German Township (P)</t>
  </si>
  <si>
    <t xml:space="preserve">    Masontown Borough</t>
  </si>
  <si>
    <t xml:space="preserve">    Nicholson Township</t>
  </si>
  <si>
    <t xml:space="preserve">    Point Marion Borough</t>
  </si>
  <si>
    <t xml:space="preserve">    Smithfield Borough</t>
  </si>
  <si>
    <t xml:space="preserve">    Springhill Township</t>
  </si>
  <si>
    <t>BROWNSVILLE AREA</t>
  </si>
  <si>
    <t xml:space="preserve">    Brownsville Borough</t>
  </si>
  <si>
    <t xml:space="preserve">    Brownsville Township</t>
  </si>
  <si>
    <t xml:space="preserve">    Luzerne Township</t>
  </si>
  <si>
    <t xml:space="preserve">    Bridgeton Township</t>
  </si>
  <si>
    <t xml:space="preserve">    Durham Township</t>
  </si>
  <si>
    <t xml:space="preserve">    Nockamixon Township</t>
  </si>
  <si>
    <t xml:space="preserve">    Riegelsville Borough (P)</t>
  </si>
  <si>
    <t xml:space="preserve">    Tinicum Township</t>
  </si>
  <si>
    <t>PENNRIDGE</t>
  </si>
  <si>
    <t xml:space="preserve">    Bedminster Township</t>
  </si>
  <si>
    <t xml:space="preserve">    Dublin Borough</t>
  </si>
  <si>
    <t xml:space="preserve">    East Rockhill Township</t>
  </si>
  <si>
    <t xml:space="preserve">    Hilltown Township (P)</t>
  </si>
  <si>
    <t xml:space="preserve">    Perkasie Borough</t>
  </si>
  <si>
    <t xml:space="preserve">    Sellersville Borough</t>
  </si>
  <si>
    <t xml:space="preserve">    Silverdale Borough</t>
  </si>
  <si>
    <t xml:space="preserve">    West Rockhill Township</t>
  </si>
  <si>
    <t>PENNSBURY</t>
  </si>
  <si>
    <t xml:space="preserve">    Falls Township</t>
  </si>
  <si>
    <t xml:space="preserve">    Lower Makefield Township</t>
  </si>
  <si>
    <t xml:space="preserve">    Tullytown Borough</t>
  </si>
  <si>
    <t xml:space="preserve">    Yardley Borough</t>
  </si>
  <si>
    <t>QUAKERTOWN COMMUNITY</t>
  </si>
  <si>
    <t xml:space="preserve">    Haycock Township</t>
  </si>
  <si>
    <t xml:space="preserve">    Milford Township</t>
  </si>
  <si>
    <t xml:space="preserve">    Quakertown Borough</t>
  </si>
  <si>
    <t xml:space="preserve">    Richlandtown Borough</t>
  </si>
  <si>
    <t xml:space="preserve">    Trumbauersville Borough</t>
  </si>
  <si>
    <t>Hilltown Township (P)</t>
  </si>
  <si>
    <t>See North Penn</t>
  </si>
  <si>
    <t>Montgomery County</t>
  </si>
  <si>
    <t>New Britain Township (P)</t>
  </si>
  <si>
    <t xml:space="preserve">    Saville Township</t>
  </si>
  <si>
    <t xml:space="preserve">    Southwest Madison Township</t>
  </si>
  <si>
    <t xml:space="preserve">    Tyrone Township</t>
  </si>
  <si>
    <t>Toboyne Township (P)</t>
  </si>
  <si>
    <t>See Fannett-Metal</t>
  </si>
  <si>
    <t>Franklin County</t>
  </si>
  <si>
    <t>PHILADELPHIA  COUNTY</t>
  </si>
  <si>
    <t>PHILADELPHIA CITY</t>
  </si>
  <si>
    <t>PIKE  COUNTY</t>
  </si>
  <si>
    <t>DELAWARE VALLEY</t>
  </si>
  <si>
    <t xml:space="preserve">    Dingman Township</t>
  </si>
  <si>
    <t xml:space="preserve">    Matamoras Borough</t>
  </si>
  <si>
    <t xml:space="preserve">    Milford Borough</t>
  </si>
  <si>
    <t xml:space="preserve">    Shohola Township</t>
  </si>
  <si>
    <t xml:space="preserve">    Sylvania Township</t>
  </si>
  <si>
    <t>COUDERSPORT AREA</t>
  </si>
  <si>
    <t xml:space="preserve">    Allegany Township (P)</t>
  </si>
  <si>
    <t xml:space="preserve">    Connoquenessing Township</t>
  </si>
  <si>
    <t xml:space="preserve">    East Butler Borough</t>
  </si>
  <si>
    <t xml:space="preserve">    Oakland Township</t>
  </si>
  <si>
    <t xml:space="preserve">    Summit Township</t>
  </si>
  <si>
    <t>KARNS CITY AREA</t>
  </si>
  <si>
    <t xml:space="preserve">    Bruin Borough</t>
  </si>
  <si>
    <t xml:space="preserve">    Chicora Borough</t>
  </si>
  <si>
    <t xml:space="preserve">    Donegal Township</t>
  </si>
  <si>
    <t xml:space="preserve">    Fairview Borough</t>
  </si>
  <si>
    <t xml:space="preserve">    Fairview Township</t>
  </si>
  <si>
    <t xml:space="preserve">    Karns City Borough</t>
  </si>
  <si>
    <t xml:space="preserve">    Parker Township</t>
  </si>
  <si>
    <t xml:space="preserve">    Petrolia Borough</t>
  </si>
  <si>
    <t xml:space="preserve">    Brady's Bend Township</t>
  </si>
  <si>
    <t xml:space="preserve">        (Armstrong County)</t>
  </si>
  <si>
    <t xml:space="preserve">    Sugarcreek Township</t>
  </si>
  <si>
    <t xml:space="preserve">    Brady Township</t>
  </si>
  <si>
    <t xml:space="preserve">        (Clarion County)</t>
  </si>
  <si>
    <t xml:space="preserve">    East Brady Borough</t>
  </si>
  <si>
    <t>MARS AREA</t>
  </si>
  <si>
    <t xml:space="preserve">    Adams Township</t>
  </si>
  <si>
    <t xml:space="preserve">    Mars Borough</t>
  </si>
  <si>
    <t xml:space="preserve">    Middlesex Township</t>
  </si>
  <si>
    <t xml:space="preserve">    Valencia Borough</t>
  </si>
  <si>
    <t>MONITEAU</t>
  </si>
  <si>
    <t xml:space="preserve">    Cherry Township</t>
  </si>
  <si>
    <t xml:space="preserve">    Cherry Valley Borough</t>
  </si>
  <si>
    <t xml:space="preserve">    Clay Township</t>
  </si>
  <si>
    <t xml:space="preserve">    Concord Township</t>
  </si>
  <si>
    <t xml:space="preserve">    Eau Claire Borough</t>
  </si>
  <si>
    <t xml:space="preserve">    Venango Township</t>
  </si>
  <si>
    <t xml:space="preserve">    West Sunbury Borough</t>
  </si>
  <si>
    <t>SENECA VALLEY</t>
  </si>
  <si>
    <t xml:space="preserve">    Callery Borough</t>
  </si>
  <si>
    <t xml:space="preserve">    Cranberry Township</t>
  </si>
  <si>
    <t xml:space="preserve">    Evans City Borough</t>
  </si>
  <si>
    <t xml:space="preserve">    Harmony Borough</t>
  </si>
  <si>
    <t xml:space="preserve">    Jackson Township</t>
  </si>
  <si>
    <t xml:space="preserve">    Lancaster Township</t>
  </si>
  <si>
    <t xml:space="preserve">    Sevenfields Borough</t>
  </si>
  <si>
    <t xml:space="preserve">    Zelienople Borough</t>
  </si>
  <si>
    <t xml:space="preserve">    Patton Borough</t>
  </si>
  <si>
    <t xml:space="preserve">    West Carroll Township</t>
  </si>
  <si>
    <t>CENTRAL CAMBRIA</t>
  </si>
  <si>
    <t xml:space="preserve">    Cambria Township</t>
  </si>
  <si>
    <t xml:space="preserve">    Ebensburg Township</t>
  </si>
  <si>
    <t>CONEMAUGH VALLEY</t>
  </si>
  <si>
    <t xml:space="preserve">    Conemaugh Township</t>
  </si>
  <si>
    <t xml:space="preserve">    Daisytown Borough</t>
  </si>
  <si>
    <t xml:space="preserve">    East Conemaugh Borough</t>
  </si>
  <si>
    <t xml:space="preserve">    East Taylor Township</t>
  </si>
  <si>
    <t xml:space="preserve">    Franklin Borough</t>
  </si>
  <si>
    <t>FERNDALE AREA</t>
  </si>
  <si>
    <t xml:space="preserve">    Brownstown Borough</t>
  </si>
  <si>
    <t xml:space="preserve">    Dale Borough</t>
  </si>
  <si>
    <t xml:space="preserve">    Ferndale Borough</t>
  </si>
  <si>
    <t xml:space="preserve">    Lorain Borough</t>
  </si>
  <si>
    <t xml:space="preserve">    Middle Taylor Township</t>
  </si>
  <si>
    <t>FOREST HILLS</t>
  </si>
  <si>
    <t xml:space="preserve">    Croyle Township</t>
  </si>
  <si>
    <t xml:space="preserve">    Ehrenfeld Borough</t>
  </si>
  <si>
    <t xml:space="preserve">    South Fork Borough</t>
  </si>
  <si>
    <t xml:space="preserve">    Summerhill Borough</t>
  </si>
  <si>
    <t xml:space="preserve">    Summerhill Township</t>
  </si>
  <si>
    <t xml:space="preserve">    Wilmore Borough</t>
  </si>
  <si>
    <t>GREATER JOHNSTOWN</t>
  </si>
  <si>
    <t xml:space="preserve">    Geistown Borough (P)</t>
  </si>
  <si>
    <t xml:space="preserve">    Johnstown City</t>
  </si>
  <si>
    <t xml:space="preserve">    Lower Yoder Township</t>
  </si>
  <si>
    <t xml:space="preserve">    Stonycreek Township</t>
  </si>
  <si>
    <t xml:space="preserve">    West Taylor Township</t>
  </si>
  <si>
    <t>NORTHERN CAMBRIA</t>
  </si>
  <si>
    <t xml:space="preserve">    Barr Township</t>
  </si>
  <si>
    <t xml:space="preserve">    Susquehanna Township</t>
  </si>
  <si>
    <t>PENN-CAMBRIA</t>
  </si>
  <si>
    <t xml:space="preserve">    Allegheny Township</t>
  </si>
  <si>
    <t xml:space="preserve">    Ashville Borough</t>
  </si>
  <si>
    <t xml:space="preserve">    Cresson Borough</t>
  </si>
  <si>
    <t xml:space="preserve">    Cresson Township</t>
  </si>
  <si>
    <t xml:space="preserve">    Dean Township</t>
  </si>
  <si>
    <t xml:space="preserve">    St. Mary's City</t>
  </si>
  <si>
    <t xml:space="preserve">    East Wheatfield Township</t>
  </si>
  <si>
    <t xml:space="preserve">    West Wheatfield Township</t>
  </si>
  <si>
    <t>See Apollo-Ridge</t>
  </si>
  <si>
    <t>Armstrong County</t>
  </si>
  <si>
    <t>Young Township (P)</t>
  </si>
  <si>
    <t>Smicksburg Borough</t>
  </si>
  <si>
    <t xml:space="preserve">    Addison Township</t>
  </si>
  <si>
    <t xml:space="preserve">    Confluence Borough</t>
  </si>
  <si>
    <t xml:space="preserve">    Brookville Borough</t>
  </si>
  <si>
    <t xml:space="preserve">    Clover Township</t>
  </si>
  <si>
    <t xml:space="preserve">    Eldred Township</t>
  </si>
  <si>
    <t xml:space="preserve">    Heath Township</t>
  </si>
  <si>
    <t xml:space="preserve">    Pinecreek Township</t>
  </si>
  <si>
    <t xml:space="preserve">    Rose Township</t>
  </si>
  <si>
    <t xml:space="preserve">    Summerville Borough</t>
  </si>
  <si>
    <t xml:space="preserve">    Warsaw Township</t>
  </si>
  <si>
    <t>PUNXSUTAWNEY AREA</t>
  </si>
  <si>
    <t xml:space="preserve">    Big Run Borough</t>
  </si>
  <si>
    <t xml:space="preserve">    Gaskill Township</t>
  </si>
  <si>
    <t xml:space="preserve">    McCalmont Township</t>
  </si>
  <si>
    <t xml:space="preserve">    Oliver Township</t>
  </si>
  <si>
    <t xml:space="preserve">    Punxsutawney Borough</t>
  </si>
  <si>
    <t xml:space="preserve">    Ringgold Township</t>
  </si>
  <si>
    <t xml:space="preserve">    Timblin Borough</t>
  </si>
  <si>
    <t xml:space="preserve">    Worthville Borough</t>
  </si>
  <si>
    <t xml:space="preserve">    Young Township</t>
  </si>
  <si>
    <t xml:space="preserve">    Banks Township</t>
  </si>
  <si>
    <t xml:space="preserve">    North Mahoning Township</t>
  </si>
  <si>
    <t>Corsica Borough</t>
  </si>
  <si>
    <t>See Clarion-Limestone Area</t>
  </si>
  <si>
    <t>Union Township</t>
  </si>
  <si>
    <t>Falls Creek Borough (P)</t>
  </si>
  <si>
    <t>See Dubois Area</t>
  </si>
  <si>
    <t>Reynoldsville Borough</t>
  </si>
  <si>
    <t>Sykesville Borough</t>
  </si>
  <si>
    <t>Winslow Township</t>
  </si>
  <si>
    <t>JUNIATA  COUNTY</t>
  </si>
  <si>
    <t>JUNIATA COUNTY</t>
  </si>
  <si>
    <t xml:space="preserve">    Beale Township</t>
  </si>
  <si>
    <t xml:space="preserve">    Delaware Township</t>
  </si>
  <si>
    <t xml:space="preserve">    Fayette Township</t>
  </si>
  <si>
    <t xml:space="preserve">    Fermanagh Township</t>
  </si>
  <si>
    <t xml:space="preserve">    Lack Township</t>
  </si>
  <si>
    <t xml:space="preserve">    Mifflin Borough</t>
  </si>
  <si>
    <t>Adamstown Borough (P)</t>
  </si>
  <si>
    <t xml:space="preserve">   Bonneauville Borough (P)</t>
  </si>
  <si>
    <t xml:space="preserve">   Conewago Township</t>
  </si>
  <si>
    <t xml:space="preserve">   McSherrystown Borough</t>
  </si>
  <si>
    <t xml:space="preserve">   New Oxford Borough</t>
  </si>
  <si>
    <t xml:space="preserve">   Oxford Township</t>
  </si>
  <si>
    <t xml:space="preserve">   Straban Township (P)</t>
  </si>
  <si>
    <t xml:space="preserve">   Tyrone Township (P)</t>
  </si>
  <si>
    <t>FAIRFIELD AREA</t>
  </si>
  <si>
    <t xml:space="preserve">   Carroll Valley Borough</t>
  </si>
  <si>
    <t xml:space="preserve">   Fairfield Borough</t>
  </si>
  <si>
    <t xml:space="preserve">   Hamiltonban Township</t>
  </si>
  <si>
    <t xml:space="preserve">   Liberty Township</t>
  </si>
  <si>
    <t>GETTYSBURG AREA</t>
  </si>
  <si>
    <t xml:space="preserve">   Cumberland Township</t>
  </si>
  <si>
    <t xml:space="preserve">   Franklin Township</t>
  </si>
  <si>
    <t xml:space="preserve">   Freedom Township</t>
  </si>
  <si>
    <t xml:space="preserve">   Gettysburg Borough</t>
  </si>
  <si>
    <t xml:space="preserve">   Highland Township</t>
  </si>
  <si>
    <t xml:space="preserve">    South Abington Township</t>
  </si>
  <si>
    <t>CARBONDALE AREA</t>
  </si>
  <si>
    <t xml:space="preserve">    Carbondale City</t>
  </si>
  <si>
    <t xml:space="preserve">    Fell Township</t>
  </si>
  <si>
    <t>DUNMORE BOROUGH</t>
  </si>
  <si>
    <t>LAKELAND</t>
  </si>
  <si>
    <t xml:space="preserve">    Carbondale Township</t>
  </si>
  <si>
    <t xml:space="preserve">    Jermyn Borough</t>
  </si>
  <si>
    <t xml:space="preserve">    Mayfield Borough</t>
  </si>
  <si>
    <t>MID VALLEY</t>
  </si>
  <si>
    <t xml:space="preserve">    Dickson City Borough</t>
  </si>
  <si>
    <t xml:space="preserve">    Olyphant Borough</t>
  </si>
  <si>
    <t xml:space="preserve">    Throop Borough</t>
  </si>
  <si>
    <t xml:space="preserve">NORTH POCONO </t>
  </si>
  <si>
    <t xml:space="preserve">    Clifton Township</t>
  </si>
  <si>
    <t xml:space="preserve">    Elmhurst Township</t>
  </si>
  <si>
    <t xml:space="preserve">    Moscow Borough</t>
  </si>
  <si>
    <t xml:space="preserve">    Roaring Brook Township</t>
  </si>
  <si>
    <t xml:space="preserve">    Spring Brook Township</t>
  </si>
  <si>
    <t xml:space="preserve">        (Wayne County)</t>
  </si>
  <si>
    <t>OLD FORGE BOROUGH</t>
  </si>
  <si>
    <t>RIVERSIDE</t>
  </si>
  <si>
    <t xml:space="preserve">    Moosic Borough</t>
  </si>
  <si>
    <t xml:space="preserve">    Taylor Borough</t>
  </si>
  <si>
    <t>SCRANTON CITY</t>
  </si>
  <si>
    <t>VALLEY VIEW</t>
  </si>
  <si>
    <t xml:space="preserve">    Elizabethtown Borough</t>
  </si>
  <si>
    <t xml:space="preserve">    West Donegal Township</t>
  </si>
  <si>
    <t>EPHRATA AREA</t>
  </si>
  <si>
    <t xml:space="preserve">    Frazer Township</t>
  </si>
  <si>
    <t>WELLSBORO AREA</t>
  </si>
  <si>
    <t xml:space="preserve">    Charleston Township</t>
  </si>
  <si>
    <t xml:space="preserve">    Delmar Township</t>
  </si>
  <si>
    <t xml:space="preserve">    Duncan Township</t>
  </si>
  <si>
    <t xml:space="preserve">    Middlebury Township</t>
  </si>
  <si>
    <t xml:space="preserve">    Wellsboro Borough</t>
  </si>
  <si>
    <t>Elk Township</t>
  </si>
  <si>
    <t>See Galeton Area</t>
  </si>
  <si>
    <t>Gaines Township</t>
  </si>
  <si>
    <t>UNION  COUNTY</t>
  </si>
  <si>
    <t xml:space="preserve">    Baldwin Township</t>
  </si>
  <si>
    <t xml:space="preserve">    Pittsburgh City (P)</t>
  </si>
  <si>
    <t xml:space="preserve">    Pleasant Hills Borough (P)</t>
  </si>
  <si>
    <t xml:space="preserve">    Whitehall Borough</t>
  </si>
  <si>
    <t>BETHEL PARK</t>
  </si>
  <si>
    <t xml:space="preserve">    Bethel Park Borough</t>
  </si>
  <si>
    <t xml:space="preserve">    Castle Shannon Borough (P)</t>
  </si>
  <si>
    <t>BRENTWOOD BOROUGH</t>
  </si>
  <si>
    <t>CARLYNTON</t>
  </si>
  <si>
    <t xml:space="preserve">    Carnegie Borough</t>
  </si>
  <si>
    <t xml:space="preserve">    Crafton Borough</t>
  </si>
  <si>
    <t xml:space="preserve">    Rosslyn Farms Borough</t>
  </si>
  <si>
    <t>CHARTIERS VALLEY</t>
  </si>
  <si>
    <t xml:space="preserve">    Pequea Township</t>
  </si>
  <si>
    <t>PEQUEA  VALLEY</t>
  </si>
  <si>
    <t xml:space="preserve">    Leacock Township</t>
  </si>
  <si>
    <t xml:space="preserve">    Paradise Township</t>
  </si>
  <si>
    <t xml:space="preserve">    Salisbury Township</t>
  </si>
  <si>
    <t>SOLANCO</t>
  </si>
  <si>
    <t xml:space="preserve">    Bart Township</t>
  </si>
  <si>
    <t xml:space="preserve">    Drumore Township</t>
  </si>
  <si>
    <t xml:space="preserve">    East Drumore Township</t>
  </si>
  <si>
    <t xml:space="preserve">    Eden Township</t>
  </si>
  <si>
    <t xml:space="preserve">    Fulton Township</t>
  </si>
  <si>
    <t xml:space="preserve">    Little Britain Township</t>
  </si>
  <si>
    <t xml:space="preserve">    Providence Township</t>
  </si>
  <si>
    <t xml:space="preserve">    Quarryville Borough</t>
  </si>
  <si>
    <t>WARWICK</t>
  </si>
  <si>
    <t xml:space="preserve">    Lititz Borough</t>
  </si>
  <si>
    <t>See Conrad Weiser Area</t>
  </si>
  <si>
    <t>Christiana Borough</t>
  </si>
  <si>
    <t>See Octorara Area</t>
  </si>
  <si>
    <t>Sadsbury Township</t>
  </si>
  <si>
    <t>LAWRENCE  COUNTY</t>
  </si>
  <si>
    <t>ELLWOOD CITY AREA</t>
  </si>
  <si>
    <t xml:space="preserve">    Ellport Borough</t>
  </si>
  <si>
    <t xml:space="preserve">    Wampum Borough (P)</t>
  </si>
  <si>
    <t xml:space="preserve">    East Whiteland Township</t>
  </si>
  <si>
    <t xml:space="preserve">    Malvern Borough</t>
  </si>
  <si>
    <t xml:space="preserve">    Willistown Township</t>
  </si>
  <si>
    <t>KENNETT CONSOLIDATED</t>
  </si>
  <si>
    <t xml:space="preserve">    Sharpsburg Borough</t>
  </si>
  <si>
    <t>GATEWAY</t>
  </si>
  <si>
    <t xml:space="preserve">    Monroeville Borough</t>
  </si>
  <si>
    <t xml:space="preserve">    Pitcairn Borough</t>
  </si>
  <si>
    <t>HAMPTON TOWNSHIP</t>
  </si>
  <si>
    <t>HIGHLANDS</t>
  </si>
  <si>
    <t xml:space="preserve">    Brackenridge Borough</t>
  </si>
  <si>
    <t xml:space="preserve">    Fawn Township</t>
  </si>
  <si>
    <t xml:space="preserve">    Harrison Township</t>
  </si>
  <si>
    <t xml:space="preserve">    Tarentum Borough</t>
  </si>
  <si>
    <t>KEYSTONE OAKS</t>
  </si>
  <si>
    <t xml:space="preserve">    Dormont Borough</t>
  </si>
  <si>
    <t xml:space="preserve">    Greentree Borough</t>
  </si>
  <si>
    <t>MCKEESPORT AREA</t>
  </si>
  <si>
    <t xml:space="preserve">    Dravosburg Borough</t>
  </si>
  <si>
    <t xml:space="preserve">        (Beaver County)</t>
  </si>
  <si>
    <t>LAUREL</t>
  </si>
  <si>
    <t>MOHAWK</t>
  </si>
  <si>
    <t xml:space="preserve">    Bessemer Borough</t>
  </si>
  <si>
    <t xml:space="preserve">    Little Beaver Township</t>
  </si>
  <si>
    <t>WILMINGTON AREA</t>
  </si>
  <si>
    <t xml:space="preserve">    New Wilmington Borough</t>
  </si>
  <si>
    <t xml:space="preserve">    Plain Grove Township</t>
  </si>
  <si>
    <t xml:space="preserve">    Volant Borough</t>
  </si>
  <si>
    <t xml:space="preserve">    Wilmington Township</t>
  </si>
  <si>
    <t>Enon Valley Borough</t>
  </si>
  <si>
    <t>See Blackhawk</t>
  </si>
  <si>
    <t>Beaver County</t>
  </si>
  <si>
    <t>LEBANON  COUNTY</t>
  </si>
  <si>
    <t>ANNVILLE-CLEONA</t>
  </si>
  <si>
    <t xml:space="preserve">    Annville Township</t>
  </si>
  <si>
    <t xml:space="preserve">    Cleona Borough</t>
  </si>
  <si>
    <t xml:space="preserve">    North Annville Township</t>
  </si>
  <si>
    <t xml:space="preserve">    South Annville Township</t>
  </si>
  <si>
    <t>CORNWALL-LEBANON</t>
  </si>
  <si>
    <t xml:space="preserve">    Cornwall Borough</t>
  </si>
  <si>
    <t xml:space="preserve">    North Cornwall Township</t>
  </si>
  <si>
    <t xml:space="preserve">    North Lebanon Township</t>
  </si>
  <si>
    <t xml:space="preserve">    South Lebanon Township</t>
  </si>
  <si>
    <t xml:space="preserve">    West Cornwall Township</t>
  </si>
  <si>
    <t>EASTERN LEBANON COUNTY</t>
  </si>
  <si>
    <t xml:space="preserve">    Myerstown Borough</t>
  </si>
  <si>
    <t xml:space="preserve">    Richland Borough</t>
  </si>
  <si>
    <t>LEBANON</t>
  </si>
  <si>
    <t xml:space="preserve">    Richland Township</t>
  </si>
  <si>
    <t>PITTSBURGH</t>
  </si>
  <si>
    <t>PLUM BOROUGH</t>
  </si>
  <si>
    <t>QUAKER VALLEY</t>
  </si>
  <si>
    <t xml:space="preserve">    Aleppo Township</t>
  </si>
  <si>
    <t xml:space="preserve">    Edgeworth Borough</t>
  </si>
  <si>
    <t xml:space="preserve">    Glenfield Borough</t>
  </si>
  <si>
    <t xml:space="preserve">    Haysville Borough</t>
  </si>
  <si>
    <t xml:space="preserve">    Leet Township</t>
  </si>
  <si>
    <t xml:space="preserve">    Leetsdale Borough</t>
  </si>
  <si>
    <t xml:space="preserve">    Osborne Borough</t>
  </si>
  <si>
    <t>CLARION  COUNTY</t>
  </si>
  <si>
    <t>ALLEGHENY-CLARION VALLEY</t>
  </si>
  <si>
    <t xml:space="preserve">    Foxburg Borough</t>
  </si>
  <si>
    <t xml:space="preserve">    St. Petersburg Borough</t>
  </si>
  <si>
    <t xml:space="preserve">    Hovey Township</t>
  </si>
  <si>
    <t xml:space="preserve">    Parker City Borough</t>
  </si>
  <si>
    <t xml:space="preserve">    Emlenton Borough</t>
  </si>
  <si>
    <t xml:space="preserve">        (Venango County)</t>
  </si>
  <si>
    <t xml:space="preserve">    Scrubgrass Township</t>
  </si>
  <si>
    <t>CLARION AREA</t>
  </si>
  <si>
    <t xml:space="preserve">    Clarion Borough</t>
  </si>
  <si>
    <t xml:space="preserve">    Monroe Township (P)</t>
  </si>
  <si>
    <t xml:space="preserve">    Paint Township</t>
  </si>
  <si>
    <t>CLARION-LIMESTONE AREA</t>
  </si>
  <si>
    <t xml:space="preserve">    Clarion Township</t>
  </si>
  <si>
    <t xml:space="preserve">    Limestone Township</t>
  </si>
  <si>
    <t xml:space="preserve">    Millcreek Township</t>
  </si>
  <si>
    <t xml:space="preserve">    Strattonville Borough</t>
  </si>
  <si>
    <t xml:space="preserve">    Corsica Borough</t>
  </si>
  <si>
    <t xml:space="preserve">        (Jefferson County)</t>
  </si>
  <si>
    <t>KEYSTONE</t>
  </si>
  <si>
    <t xml:space="preserve">    Ashland Township</t>
  </si>
  <si>
    <t xml:space="preserve">    Beaver Township</t>
  </si>
  <si>
    <t xml:space="preserve">    Callensburg Borough</t>
  </si>
  <si>
    <t xml:space="preserve">    Knox Borough</t>
  </si>
  <si>
    <t xml:space="preserve">    Licking Township</t>
  </si>
  <si>
    <t xml:space="preserve">    Salem Township</t>
  </si>
  <si>
    <t xml:space="preserve">    Shippenville Borough</t>
  </si>
  <si>
    <t>NORTH CLARION</t>
  </si>
  <si>
    <t xml:space="preserve">    Farmington Township</t>
  </si>
  <si>
    <t xml:space="preserve">    Knox Township</t>
  </si>
  <si>
    <t>REDBANK VALLEY</t>
  </si>
  <si>
    <t xml:space="preserve">    Upper Saucon Township</t>
  </si>
  <si>
    <t>WHITEHALL-COPLAY</t>
  </si>
  <si>
    <t xml:space="preserve">    Coplay Borough</t>
  </si>
  <si>
    <t xml:space="preserve">    Whitehall Township</t>
  </si>
  <si>
    <t>Bethlehem City (P)</t>
  </si>
  <si>
    <t>See Bethlehem Area</t>
  </si>
  <si>
    <t>Fountain Hill Borough</t>
  </si>
  <si>
    <t>LUZERNE  COUNTY</t>
  </si>
  <si>
    <t>CRESTWOOD</t>
  </si>
  <si>
    <t xml:space="preserve">    Dennison Township</t>
  </si>
  <si>
    <t xml:space="preserve">    Dorrance Township</t>
  </si>
  <si>
    <t xml:space="preserve">    Nuangola Borough</t>
  </si>
  <si>
    <t xml:space="preserve">    Penn Lake Borough</t>
  </si>
  <si>
    <t xml:space="preserve">    Rice Township</t>
  </si>
  <si>
    <t xml:space="preserve">    Slocum Township</t>
  </si>
  <si>
    <t xml:space="preserve">    White Haven Borough</t>
  </si>
  <si>
    <t xml:space="preserve">    Huntington Township</t>
  </si>
  <si>
    <t xml:space="preserve">    New Columbus Borough</t>
  </si>
  <si>
    <t xml:space="preserve">    Wright Township</t>
  </si>
  <si>
    <t>DALLAS</t>
  </si>
  <si>
    <t xml:space="preserve">    Dallas Borough</t>
  </si>
  <si>
    <t xml:space="preserve">    Dallas Township</t>
  </si>
  <si>
    <t xml:space="preserve">    Kingston Township</t>
  </si>
  <si>
    <t>GREATER NANTICOKE AREA</t>
  </si>
  <si>
    <t xml:space="preserve">    Conyngham Township</t>
  </si>
  <si>
    <t xml:space="preserve">    Nanticoke City</t>
  </si>
  <si>
    <t xml:space="preserve">    Newport Township</t>
  </si>
  <si>
    <t xml:space="preserve">    Plymouth Township</t>
  </si>
  <si>
    <t>HANOVER AREA</t>
  </si>
  <si>
    <t>CLEARFIELD AREA</t>
  </si>
  <si>
    <t xml:space="preserve">    Bradford Township</t>
  </si>
  <si>
    <t xml:space="preserve">    Clearfield Borough</t>
  </si>
  <si>
    <t xml:space="preserve">    Covington Township</t>
  </si>
  <si>
    <t xml:space="preserve">    Girard Township</t>
  </si>
  <si>
    <t xml:space="preserve">    Goshen Township</t>
  </si>
  <si>
    <t xml:space="preserve">    Lawrence Township</t>
  </si>
  <si>
    <t>CURWENSVILLE AREA</t>
  </si>
  <si>
    <t xml:space="preserve">    Curwensville Borough</t>
  </si>
  <si>
    <t xml:space="preserve">    Grampian Borough</t>
  </si>
  <si>
    <t xml:space="preserve">    Greenwood Township</t>
  </si>
  <si>
    <t xml:space="preserve">    Lumber City Borough</t>
  </si>
  <si>
    <t>DUBOIS AREA</t>
  </si>
  <si>
    <t xml:space="preserve">    Bloom Township</t>
  </si>
  <si>
    <t xml:space="preserve">    Dubois City</t>
  </si>
  <si>
    <t xml:space="preserve">    Falls Creek Borough (P)</t>
  </si>
  <si>
    <t xml:space="preserve">    Sandy Township</t>
  </si>
  <si>
    <t xml:space="preserve">    Troutville Borough</t>
  </si>
  <si>
    <t xml:space="preserve">    Reynoldsville Borough</t>
  </si>
  <si>
    <t xml:space="preserve">    Sykesville Borough</t>
  </si>
  <si>
    <t xml:space="preserve">    Winslow Township</t>
  </si>
  <si>
    <t>GLENDALE</t>
  </si>
  <si>
    <t xml:space="preserve">    Beccaria Township</t>
  </si>
  <si>
    <t xml:space="preserve">    Coalport Borough</t>
  </si>
  <si>
    <t xml:space="preserve">    Irvona Borough</t>
  </si>
  <si>
    <t xml:space="preserve">    Reade Township</t>
  </si>
  <si>
    <t xml:space="preserve">        (Cambria County)</t>
  </si>
  <si>
    <t>HARMONY</t>
  </si>
  <si>
    <t xml:space="preserve">    Westover Borough</t>
  </si>
  <si>
    <t xml:space="preserve">    Cherry Tree Borough</t>
  </si>
  <si>
    <t>MOSHANNON VALLEY</t>
  </si>
  <si>
    <t xml:space="preserve">    Bigler Township</t>
  </si>
  <si>
    <t xml:space="preserve">    Brisbin Borough</t>
  </si>
  <si>
    <t>CLINTON  COUNTY</t>
  </si>
  <si>
    <t>KEYSTONE CENTRAL</t>
  </si>
  <si>
    <t xml:space="preserve">    Allison Township</t>
  </si>
  <si>
    <t xml:space="preserve">    Bald Eagle Township</t>
  </si>
  <si>
    <t xml:space="preserve">    Beech Creek Borough</t>
  </si>
  <si>
    <t xml:space="preserve">    Beech Creek Township</t>
  </si>
  <si>
    <t xml:space="preserve">    Castanea Township</t>
  </si>
  <si>
    <t xml:space="preserve">    Chapman Township</t>
  </si>
  <si>
    <t xml:space="preserve">    Colebrook Township</t>
  </si>
  <si>
    <t xml:space="preserve">    Dunnstable Township</t>
  </si>
  <si>
    <t xml:space="preserve">    East Keating Township</t>
  </si>
  <si>
    <t xml:space="preserve">    Flemington Borough</t>
  </si>
  <si>
    <t xml:space="preserve">    Gallagher Township</t>
  </si>
  <si>
    <t xml:space="preserve">    Grugan Township</t>
  </si>
  <si>
    <t xml:space="preserve">    Lamar Township</t>
  </si>
  <si>
    <t xml:space="preserve">    Leidy Township</t>
  </si>
  <si>
    <t xml:space="preserve">    Lock Haven City</t>
  </si>
  <si>
    <t xml:space="preserve">    Loganton Borough</t>
  </si>
  <si>
    <t xml:space="preserve">    Mill Hall Borough</t>
  </si>
  <si>
    <t xml:space="preserve">    Noyes Township</t>
  </si>
  <si>
    <t xml:space="preserve">    Pine Creek Township (P)</t>
  </si>
  <si>
    <t xml:space="preserve">    Renovo Borough</t>
  </si>
  <si>
    <t xml:space="preserve">    South Renovo Borough</t>
  </si>
  <si>
    <t xml:space="preserve">    Curtain Township</t>
  </si>
  <si>
    <t xml:space="preserve">    Stewardson Township</t>
  </si>
  <si>
    <t xml:space="preserve">        (Potter County)</t>
  </si>
  <si>
    <t>West Keating Township</t>
  </si>
  <si>
    <t>See West Branch Area</t>
  </si>
  <si>
    <t>Avis Borough</t>
  </si>
  <si>
    <t>See Jersey Shore Area</t>
  </si>
  <si>
    <t>Lycoming County</t>
  </si>
  <si>
    <t>Crawford Township</t>
  </si>
  <si>
    <t>Pine Creek Township (P)</t>
  </si>
  <si>
    <t>COLUMBIA  COUNTY</t>
  </si>
  <si>
    <t>BENTON AREA</t>
  </si>
  <si>
    <t xml:space="preserve">    Benton Borough</t>
  </si>
  <si>
    <t xml:space="preserve">    Benton Township</t>
  </si>
  <si>
    <t>See Berwick Area</t>
  </si>
  <si>
    <t>Columbia County</t>
  </si>
  <si>
    <t>Nescopeck Borough</t>
  </si>
  <si>
    <t>Nescopeck Township</t>
  </si>
  <si>
    <t>Salem Township</t>
  </si>
  <si>
    <t>LYCOMING  COUNTY</t>
  </si>
  <si>
    <t>EAST LYCOMING</t>
  </si>
  <si>
    <t xml:space="preserve">    Hughesville Borough</t>
  </si>
  <si>
    <t xml:space="preserve">    Mill Creek Township</t>
  </si>
  <si>
    <t xml:space="preserve">    Moreland Township</t>
  </si>
  <si>
    <t xml:space="preserve">    Picture Rocks Borough</t>
  </si>
  <si>
    <t xml:space="preserve">    Shrewsbury Township</t>
  </si>
  <si>
    <t xml:space="preserve">    Wolf Township</t>
  </si>
  <si>
    <t>JERSEY SHORE AREA</t>
  </si>
  <si>
    <t xml:space="preserve">    Anthony Township</t>
  </si>
  <si>
    <t xml:space="preserve">    Bastress Township</t>
  </si>
  <si>
    <t xml:space="preserve">    Brown Township</t>
  </si>
  <si>
    <t xml:space="preserve">    Cummings Township</t>
  </si>
  <si>
    <t xml:space="preserve">    Jersey Shore Borough</t>
  </si>
  <si>
    <t xml:space="preserve">    McHenry Township</t>
  </si>
  <si>
    <t xml:space="preserve">    Nippenose Township</t>
  </si>
  <si>
    <t xml:space="preserve">    Briar Creek Borough</t>
  </si>
  <si>
    <t xml:space="preserve">    Briar Creek Township</t>
  </si>
  <si>
    <t xml:space="preserve">    Hollenback Township</t>
  </si>
  <si>
    <t xml:space="preserve">        (Luzerne County)</t>
  </si>
  <si>
    <t xml:space="preserve">    Bolivar Borough</t>
  </si>
  <si>
    <t xml:space="preserve">    Cook Township</t>
  </si>
  <si>
    <t xml:space="preserve">    Laurel Mountain Borough</t>
  </si>
  <si>
    <t xml:space="preserve">    Ligonier Borough</t>
  </si>
  <si>
    <t xml:space="preserve">    Ligonier Township</t>
  </si>
  <si>
    <t xml:space="preserve">    New Florence Borough</t>
  </si>
  <si>
    <t xml:space="preserve">    St. Clair Township</t>
  </si>
  <si>
    <t xml:space="preserve">    Seward Borough</t>
  </si>
  <si>
    <t>MONESSEN CITY</t>
  </si>
  <si>
    <t>MOUNT PLEASANT AREA</t>
  </si>
  <si>
    <t xml:space="preserve">    Donegal Borough</t>
  </si>
  <si>
    <t>NEW KENSINGTON-ARNOLD</t>
  </si>
  <si>
    <t xml:space="preserve">    Arnold City</t>
  </si>
  <si>
    <t xml:space="preserve">    New Kensington City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</si>
</sst>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b/>
      <sz val="10"/>
      <color indexed="8"/>
      <name val="Arial MT"/>
      <family val="0"/>
    </font>
    <font>
      <sz val="10"/>
      <color indexed="8"/>
      <name val="Arial MT"/>
      <family val="0"/>
    </font>
    <font>
      <b/>
      <sz val="12"/>
      <name val="Arial MT"/>
      <family val="0"/>
    </font>
    <font>
      <i/>
      <sz val="10"/>
      <name val="Arial MT"/>
      <family val="0"/>
    </font>
    <font>
      <b/>
      <u val="single"/>
      <sz val="10"/>
      <name val="Arial MT"/>
      <family val="0"/>
    </font>
    <font>
      <i/>
      <sz val="10"/>
      <color indexed="8"/>
      <name val="Arial MT"/>
      <family val="0"/>
    </font>
    <font>
      <b/>
      <sz val="12"/>
      <color indexed="8"/>
      <name val="Arial MT"/>
      <family val="0"/>
    </font>
    <font>
      <u val="single"/>
      <sz val="8.7"/>
      <color indexed="12"/>
      <name val="Arial MT"/>
      <family val="0"/>
    </font>
    <font>
      <u val="single"/>
      <sz val="8.7"/>
      <color indexed="36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5" fontId="2" fillId="33" borderId="0" xfId="0" applyNumberFormat="1" applyFont="1" applyFill="1" applyAlignment="1" applyProtection="1">
      <alignment horizontal="left"/>
      <protection/>
    </xf>
    <xf numFmtId="10" fontId="2" fillId="0" borderId="0" xfId="0" applyNumberFormat="1" applyFont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37" fontId="0" fillId="33" borderId="0" xfId="0" applyNumberFormat="1" applyFill="1" applyAlignment="1" applyProtection="1">
      <alignment horizontal="right"/>
      <protection/>
    </xf>
    <xf numFmtId="37" fontId="0" fillId="33" borderId="0" xfId="0" applyNumberFormat="1" applyFill="1" applyAlignment="1" applyProtection="1">
      <alignment/>
      <protection/>
    </xf>
    <xf numFmtId="10" fontId="0" fillId="0" borderId="0" xfId="0" applyNumberFormat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5" fontId="2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5" fontId="3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 horizontal="centerContinuous"/>
      <protection/>
    </xf>
    <xf numFmtId="10" fontId="3" fillId="0" borderId="0" xfId="0" applyNumberFormat="1" applyFont="1" applyAlignment="1" applyProtection="1">
      <alignment/>
      <protection/>
    </xf>
    <xf numFmtId="10" fontId="3" fillId="0" borderId="11" xfId="0" applyNumberFormat="1" applyFont="1" applyBorder="1" applyAlignment="1" applyProtection="1">
      <alignment horizontal="center"/>
      <protection/>
    </xf>
    <xf numFmtId="5" fontId="2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0" fontId="0" fillId="33" borderId="0" xfId="0" applyNumberFormat="1" applyFill="1" applyAlignment="1" applyProtection="1">
      <alignment/>
      <protection/>
    </xf>
    <xf numFmtId="0" fontId="2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 horizontal="centerContinuous"/>
      <protection/>
    </xf>
    <xf numFmtId="10" fontId="0" fillId="33" borderId="0" xfId="0" applyNumberFormat="1" applyFill="1" applyAlignment="1" applyProtection="1">
      <alignment horizontal="centerContinuous"/>
      <protection/>
    </xf>
    <xf numFmtId="37" fontId="2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10" fontId="3" fillId="33" borderId="11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5" fontId="0" fillId="33" borderId="0" xfId="0" applyNumberFormat="1" applyFill="1" applyAlignment="1" applyProtection="1">
      <alignment horizontal="left"/>
      <protection/>
    </xf>
    <xf numFmtId="10" fontId="0" fillId="33" borderId="0" xfId="0" applyNumberFormat="1" applyFill="1" applyAlignment="1" applyProtection="1">
      <alignment horizontal="left"/>
      <protection/>
    </xf>
    <xf numFmtId="5" fontId="0" fillId="33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0" fillId="33" borderId="0" xfId="0" applyFill="1" applyAlignment="1" applyProtection="1">
      <alignment horizontal="centerContinuous" vertical="center"/>
      <protection/>
    </xf>
    <xf numFmtId="10" fontId="0" fillId="33" borderId="0" xfId="0" applyNumberFormat="1" applyFill="1" applyAlignment="1" applyProtection="1">
      <alignment horizontal="centerContinuous" vertical="center"/>
      <protection/>
    </xf>
    <xf numFmtId="37" fontId="2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10" fontId="0" fillId="33" borderId="0" xfId="0" applyNumberForma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10" fontId="3" fillId="33" borderId="0" xfId="0" applyNumberFormat="1" applyFont="1" applyFill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10" fontId="3" fillId="33" borderId="11" xfId="0" applyNumberFormat="1" applyFont="1" applyFill="1" applyBorder="1" applyAlignment="1" applyProtection="1">
      <alignment horizontal="center" vertical="center"/>
      <protection/>
    </xf>
    <xf numFmtId="37" fontId="0" fillId="33" borderId="0" xfId="0" applyNumberForma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5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10" fontId="0" fillId="0" borderId="0" xfId="0" applyNumberFormat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37" fontId="0" fillId="33" borderId="0" xfId="0" applyNumberForma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37" fontId="0" fillId="33" borderId="0" xfId="0" applyNumberFormat="1" applyFill="1" applyAlignment="1" applyProtection="1">
      <alignment/>
      <protection/>
    </xf>
    <xf numFmtId="0" fontId="0" fillId="0" borderId="0" xfId="0" applyBorder="1" applyAlignment="1">
      <alignment/>
    </xf>
    <xf numFmtId="0" fontId="2" fillId="33" borderId="0" xfId="0" applyFont="1" applyFill="1" applyBorder="1" applyAlignment="1" applyProtection="1">
      <alignment horizontal="centerContinuous"/>
      <protection/>
    </xf>
    <xf numFmtId="0" fontId="0" fillId="33" borderId="0" xfId="0" applyFill="1" applyBorder="1" applyAlignment="1" applyProtection="1">
      <alignment horizontal="centerContinuous"/>
      <protection/>
    </xf>
    <xf numFmtId="10" fontId="0" fillId="33" borderId="0" xfId="0" applyNumberFormat="1" applyFill="1" applyBorder="1" applyAlignment="1" applyProtection="1">
      <alignment horizontal="centerContinuous"/>
      <protection/>
    </xf>
    <xf numFmtId="37" fontId="0" fillId="33" borderId="0" xfId="57" applyNumberFormat="1" applyFont="1" applyFill="1" applyAlignment="1" applyProtection="1">
      <alignment horizontal="right"/>
      <protection/>
    </xf>
    <xf numFmtId="37" fontId="0" fillId="33" borderId="0" xfId="57" applyNumberFormat="1" applyFont="1" applyFill="1" applyProtection="1">
      <alignment/>
      <protection/>
    </xf>
    <xf numFmtId="37" fontId="4" fillId="33" borderId="0" xfId="57" applyNumberFormat="1" applyFont="1" applyFill="1" applyAlignment="1" applyProtection="1">
      <alignment horizontal="right"/>
      <protection/>
    </xf>
    <xf numFmtId="37" fontId="0" fillId="33" borderId="0" xfId="57" applyNumberFormat="1" applyFill="1" applyAlignment="1" applyProtection="1">
      <alignment horizontal="right"/>
      <protection/>
    </xf>
    <xf numFmtId="0" fontId="0" fillId="0" borderId="0" xfId="57">
      <alignment/>
      <protection/>
    </xf>
    <xf numFmtId="37" fontId="0" fillId="33" borderId="0" xfId="57" applyNumberFormat="1" applyFill="1" applyProtection="1">
      <alignment/>
      <protection/>
    </xf>
    <xf numFmtId="37" fontId="4" fillId="0" borderId="0" xfId="57" applyNumberFormat="1" applyFont="1" applyProtection="1">
      <alignment/>
      <protection/>
    </xf>
    <xf numFmtId="37" fontId="4" fillId="33" borderId="0" xfId="57" applyNumberFormat="1" applyFont="1" applyFill="1" applyProtection="1">
      <alignment/>
      <protection/>
    </xf>
    <xf numFmtId="5" fontId="3" fillId="0" borderId="0" xfId="57" applyNumberFormat="1" applyFont="1" applyAlignment="1" applyProtection="1">
      <alignment horizontal="left"/>
      <protection/>
    </xf>
    <xf numFmtId="37" fontId="0" fillId="0" borderId="0" xfId="57" applyNumberFormat="1" applyProtection="1">
      <alignment/>
      <protection/>
    </xf>
    <xf numFmtId="5" fontId="3" fillId="0" borderId="0" xfId="57" applyNumberFormat="1" applyFont="1" applyProtection="1">
      <alignment/>
      <protection/>
    </xf>
    <xf numFmtId="5" fontId="2" fillId="0" borderId="0" xfId="57" applyNumberFormat="1" applyFont="1" applyAlignment="1" applyProtection="1">
      <alignment horizontal="left"/>
      <protection/>
    </xf>
    <xf numFmtId="37" fontId="7" fillId="0" borderId="0" xfId="57" applyNumberFormat="1" applyFont="1" applyAlignment="1" applyProtection="1">
      <alignment horizontal="left"/>
      <protection/>
    </xf>
    <xf numFmtId="37" fontId="2" fillId="0" borderId="0" xfId="57" applyNumberFormat="1" applyFont="1" applyAlignment="1" applyProtection="1">
      <alignment horizontal="left"/>
      <protection/>
    </xf>
    <xf numFmtId="5" fontId="2" fillId="33" borderId="0" xfId="57" applyNumberFormat="1" applyFont="1" applyFill="1" applyAlignment="1" applyProtection="1">
      <alignment horizontal="left"/>
      <protection/>
    </xf>
    <xf numFmtId="37" fontId="0" fillId="33" borderId="0" xfId="57" applyNumberFormat="1" applyFont="1" applyFill="1" applyAlignment="1" applyProtection="1">
      <alignment horizontal="right"/>
      <protection/>
    </xf>
    <xf numFmtId="37" fontId="0" fillId="0" borderId="0" xfId="57" applyNumberFormat="1" applyAlignment="1" applyProtection="1">
      <alignment horizontal="center"/>
      <protection/>
    </xf>
    <xf numFmtId="37" fontId="0" fillId="0" borderId="0" xfId="57" applyNumberFormat="1" applyFont="1" applyProtection="1">
      <alignment/>
      <protection/>
    </xf>
    <xf numFmtId="37" fontId="0" fillId="0" borderId="0" xfId="57" applyNumberFormat="1" applyFont="1" applyAlignment="1" applyProtection="1">
      <alignment vertical="center"/>
      <protection/>
    </xf>
    <xf numFmtId="37" fontId="0" fillId="0" borderId="0" xfId="57" applyNumberFormat="1" applyAlignment="1" applyProtection="1">
      <alignment vertical="center"/>
      <protection/>
    </xf>
    <xf numFmtId="37" fontId="0" fillId="0" borderId="0" xfId="57" applyNumberFormat="1" applyAlignment="1" applyProtection="1">
      <alignment horizontal="right"/>
      <protection/>
    </xf>
    <xf numFmtId="37" fontId="2" fillId="0" borderId="0" xfId="57" applyNumberFormat="1" applyFont="1" applyAlignment="1" applyProtection="1">
      <alignment horizontal="right"/>
      <protection/>
    </xf>
    <xf numFmtId="7" fontId="2" fillId="0" borderId="0" xfId="57" applyNumberFormat="1" applyFont="1" applyAlignment="1" applyProtection="1">
      <alignment horizontal="left"/>
      <protection/>
    </xf>
    <xf numFmtId="0" fontId="0" fillId="0" borderId="0" xfId="57" applyProtection="1">
      <alignment/>
      <protection/>
    </xf>
    <xf numFmtId="5" fontId="0" fillId="0" borderId="0" xfId="57" applyNumberForma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414"/>
  <sheetViews>
    <sheetView showGridLines="0" tabSelected="1" defaultGridColor="0" zoomScale="87" zoomScaleNormal="87" zoomScalePageLayoutView="0" colorId="22" workbookViewId="0" topLeftCell="A344">
      <selection activeCell="A319" sqref="A319"/>
    </sheetView>
  </sheetViews>
  <sheetFormatPr defaultColWidth="9.7109375" defaultRowHeight="12.75"/>
  <cols>
    <col min="1" max="1" width="32.7109375" style="0" customWidth="1"/>
    <col min="2" max="2" width="19.57421875" style="0" customWidth="1"/>
    <col min="3" max="3" width="3.7109375" style="0" customWidth="1"/>
    <col min="4" max="4" width="18.8515625" style="0" customWidth="1"/>
    <col min="5" max="5" width="2.7109375" style="0" customWidth="1"/>
    <col min="6" max="6" width="20.28125" style="0" customWidth="1"/>
    <col min="7" max="7" width="8.140625" style="0" customWidth="1"/>
  </cols>
  <sheetData>
    <row r="1" spans="1:6" ht="12.75">
      <c r="A1" s="1" t="s">
        <v>976</v>
      </c>
      <c r="B1" s="2"/>
      <c r="C1" s="2"/>
      <c r="D1" s="2"/>
      <c r="E1" s="2"/>
      <c r="F1" s="2"/>
    </row>
    <row r="2" ht="12.75">
      <c r="A2" s="3"/>
    </row>
    <row r="3" spans="1:6" ht="12.75">
      <c r="A3" s="4" t="s">
        <v>977</v>
      </c>
      <c r="B3" s="5">
        <v>2005</v>
      </c>
      <c r="C3" s="5" t="s">
        <v>978</v>
      </c>
      <c r="D3" s="5">
        <v>2005</v>
      </c>
      <c r="E3" s="4"/>
      <c r="F3" s="4"/>
    </row>
    <row r="4" spans="1:6" ht="13.5" thickBot="1">
      <c r="A4" s="4" t="s">
        <v>979</v>
      </c>
      <c r="B4" s="5" t="s">
        <v>980</v>
      </c>
      <c r="C4" s="4"/>
      <c r="D4" s="4" t="s">
        <v>981</v>
      </c>
      <c r="E4" s="4"/>
      <c r="F4" s="5" t="s">
        <v>982</v>
      </c>
    </row>
    <row r="5" spans="1:6" ht="12" customHeight="1">
      <c r="A5" s="6"/>
      <c r="B5" s="7"/>
      <c r="C5" s="7"/>
      <c r="D5" s="7"/>
      <c r="E5" s="7"/>
      <c r="F5" s="6"/>
    </row>
    <row r="6" spans="1:6" ht="12" customHeight="1">
      <c r="A6" s="8" t="s">
        <v>983</v>
      </c>
      <c r="B6" s="9">
        <f>SUM(B7:B12)</f>
        <v>500793900</v>
      </c>
      <c r="C6" s="3"/>
      <c r="D6" s="9">
        <f>SUM(D7:D12)</f>
        <v>216400747</v>
      </c>
      <c r="E6" s="8"/>
      <c r="F6" s="10">
        <f aca="true" t="shared" si="0" ref="F6:F51">SUM(D6/B6)</f>
        <v>0.43211538119773424</v>
      </c>
    </row>
    <row r="7" spans="1:6" ht="12" customHeight="1">
      <c r="A7" s="11" t="s">
        <v>984</v>
      </c>
      <c r="B7" s="99">
        <v>66769200</v>
      </c>
      <c r="C7" s="100"/>
      <c r="D7" s="99">
        <v>28960641</v>
      </c>
      <c r="E7" s="11"/>
      <c r="F7" s="14">
        <f t="shared" si="0"/>
        <v>0.4337425190057691</v>
      </c>
    </row>
    <row r="8" spans="1:6" ht="12" customHeight="1">
      <c r="A8" s="11" t="s">
        <v>985</v>
      </c>
      <c r="B8" s="99">
        <v>1342100</v>
      </c>
      <c r="C8" s="100"/>
      <c r="D8" s="99">
        <v>532101</v>
      </c>
      <c r="E8" s="11"/>
      <c r="F8" s="14">
        <f t="shared" si="0"/>
        <v>0.3964689665449668</v>
      </c>
    </row>
    <row r="9" spans="1:6" ht="12" customHeight="1">
      <c r="A9" s="11" t="s">
        <v>1231</v>
      </c>
      <c r="B9" s="99">
        <v>85012900</v>
      </c>
      <c r="C9" s="100"/>
      <c r="D9" s="99">
        <v>37208142</v>
      </c>
      <c r="E9" s="11"/>
      <c r="F9" s="14">
        <f t="shared" si="0"/>
        <v>0.43767642322518113</v>
      </c>
    </row>
    <row r="10" spans="1:6" ht="12" customHeight="1">
      <c r="A10" s="11" t="s">
        <v>986</v>
      </c>
      <c r="B10" s="99">
        <v>116359200</v>
      </c>
      <c r="C10" s="100"/>
      <c r="D10" s="99">
        <v>49416986</v>
      </c>
      <c r="E10" s="11"/>
      <c r="F10" s="14">
        <f t="shared" si="0"/>
        <v>0.4246934148739421</v>
      </c>
    </row>
    <row r="11" spans="1:6" ht="12" customHeight="1">
      <c r="A11" s="11" t="s">
        <v>987</v>
      </c>
      <c r="B11" s="99">
        <v>217803000</v>
      </c>
      <c r="C11" s="100"/>
      <c r="D11" s="99">
        <v>93757074</v>
      </c>
      <c r="E11" s="11"/>
      <c r="F11" s="14">
        <f t="shared" si="0"/>
        <v>0.43046732138675775</v>
      </c>
    </row>
    <row r="12" spans="1:6" ht="12" customHeight="1">
      <c r="A12" s="11" t="s">
        <v>988</v>
      </c>
      <c r="B12" s="99">
        <v>13507500</v>
      </c>
      <c r="C12" s="100"/>
      <c r="D12" s="99">
        <v>6525803</v>
      </c>
      <c r="E12" s="11"/>
      <c r="F12" s="14">
        <f t="shared" si="0"/>
        <v>0.48312441236350173</v>
      </c>
    </row>
    <row r="13" spans="1:8" ht="12" customHeight="1">
      <c r="A13" s="15" t="s">
        <v>989</v>
      </c>
      <c r="B13" s="9">
        <f>SUM(B14:B24)</f>
        <v>1068660800</v>
      </c>
      <c r="C13" s="16"/>
      <c r="D13" s="9">
        <f>SUM(D14:D24)</f>
        <v>474268361</v>
      </c>
      <c r="E13" s="15"/>
      <c r="F13" s="10">
        <f t="shared" si="0"/>
        <v>0.4437969101140418</v>
      </c>
      <c r="G13" s="17"/>
      <c r="H13" s="8"/>
    </row>
    <row r="14" spans="1:6" ht="12" customHeight="1">
      <c r="A14" s="18" t="s">
        <v>990</v>
      </c>
      <c r="B14" s="101">
        <v>34066900</v>
      </c>
      <c r="C14" s="101"/>
      <c r="D14" s="102">
        <v>16060534</v>
      </c>
      <c r="E14" s="18"/>
      <c r="F14" s="14">
        <f t="shared" si="0"/>
        <v>0.4714410175272772</v>
      </c>
    </row>
    <row r="15" spans="1:6" ht="12" customHeight="1">
      <c r="A15" s="18" t="s">
        <v>991</v>
      </c>
      <c r="B15" s="101">
        <v>103639300</v>
      </c>
      <c r="C15" s="101"/>
      <c r="D15" s="102">
        <v>40541743</v>
      </c>
      <c r="E15" s="18"/>
      <c r="F15" s="14">
        <f t="shared" si="0"/>
        <v>0.39118117355095994</v>
      </c>
    </row>
    <row r="16" spans="1:6" ht="12" customHeight="1">
      <c r="A16" s="18" t="s">
        <v>2691</v>
      </c>
      <c r="B16" s="101">
        <v>9328000</v>
      </c>
      <c r="C16" s="101"/>
      <c r="D16" s="102">
        <v>4199676</v>
      </c>
      <c r="E16" s="18"/>
      <c r="F16" s="14">
        <f t="shared" si="0"/>
        <v>0.4502225557461407</v>
      </c>
    </row>
    <row r="17" spans="1:6" ht="12" customHeight="1">
      <c r="A17" s="18" t="s">
        <v>2692</v>
      </c>
      <c r="B17" s="101">
        <v>308017400</v>
      </c>
      <c r="C17" s="101"/>
      <c r="D17" s="102">
        <v>142531984</v>
      </c>
      <c r="E17" s="18"/>
      <c r="F17" s="14">
        <f t="shared" si="0"/>
        <v>0.46274004001072666</v>
      </c>
    </row>
    <row r="18" spans="1:6" ht="12" customHeight="1">
      <c r="A18" s="18" t="s">
        <v>985</v>
      </c>
      <c r="B18" s="101">
        <v>111166100</v>
      </c>
      <c r="C18" s="101"/>
      <c r="D18" s="102">
        <v>47348265</v>
      </c>
      <c r="E18" s="18"/>
      <c r="F18" s="14">
        <f t="shared" si="0"/>
        <v>0.4259235954126303</v>
      </c>
    </row>
    <row r="19" spans="1:6" ht="12" customHeight="1">
      <c r="A19" s="18" t="s">
        <v>2693</v>
      </c>
      <c r="B19" s="101">
        <v>85546200</v>
      </c>
      <c r="C19" s="101"/>
      <c r="D19" s="102">
        <v>38896864</v>
      </c>
      <c r="E19" s="18"/>
      <c r="F19" s="14">
        <f t="shared" si="0"/>
        <v>0.4546883906006345</v>
      </c>
    </row>
    <row r="20" spans="1:6" ht="12" customHeight="1">
      <c r="A20" s="18" t="s">
        <v>1777</v>
      </c>
      <c r="B20" s="101">
        <v>98252900</v>
      </c>
      <c r="C20" s="101"/>
      <c r="D20" s="102">
        <v>42746271</v>
      </c>
      <c r="E20" s="18"/>
      <c r="F20" s="14">
        <f t="shared" si="0"/>
        <v>0.43506370804322314</v>
      </c>
    </row>
    <row r="21" spans="1:6" ht="12" customHeight="1">
      <c r="A21" s="18" t="s">
        <v>2694</v>
      </c>
      <c r="B21" s="101">
        <v>67320800</v>
      </c>
      <c r="C21" s="101"/>
      <c r="D21" s="102">
        <v>31344495</v>
      </c>
      <c r="E21" s="18"/>
      <c r="F21" s="14">
        <f t="shared" si="0"/>
        <v>0.4655989679267032</v>
      </c>
    </row>
    <row r="22" spans="1:6" ht="12" customHeight="1">
      <c r="A22" s="18" t="s">
        <v>2695</v>
      </c>
      <c r="B22" s="101">
        <v>222378300</v>
      </c>
      <c r="C22" s="101"/>
      <c r="D22" s="102">
        <v>98669353</v>
      </c>
      <c r="E22" s="18"/>
      <c r="F22" s="14">
        <f t="shared" si="0"/>
        <v>0.4437004554850901</v>
      </c>
    </row>
    <row r="23" spans="1:6" ht="12" customHeight="1">
      <c r="A23" s="18" t="s">
        <v>2696</v>
      </c>
      <c r="B23" s="101">
        <v>15240100</v>
      </c>
      <c r="C23" s="101"/>
      <c r="D23" s="102">
        <v>6102645</v>
      </c>
      <c r="E23" s="18"/>
      <c r="F23" s="14">
        <f t="shared" si="0"/>
        <v>0.4004333961063248</v>
      </c>
    </row>
    <row r="24" spans="1:6" ht="12" customHeight="1">
      <c r="A24" s="18" t="s">
        <v>2697</v>
      </c>
      <c r="B24" s="101">
        <v>13704800</v>
      </c>
      <c r="C24" s="101"/>
      <c r="D24" s="102">
        <v>5826531</v>
      </c>
      <c r="E24" s="18"/>
      <c r="F24" s="14">
        <f t="shared" si="0"/>
        <v>0.42514527756698384</v>
      </c>
    </row>
    <row r="25" spans="1:6" ht="12" customHeight="1">
      <c r="A25" s="19" t="s">
        <v>2698</v>
      </c>
      <c r="B25" s="20">
        <f>SUM(B26:B29)</f>
        <v>392094000</v>
      </c>
      <c r="C25" s="20"/>
      <c r="D25" s="20">
        <f>SUM(D26:D29)</f>
        <v>170486621</v>
      </c>
      <c r="E25" s="21"/>
      <c r="F25" s="10">
        <f t="shared" si="0"/>
        <v>0.43481058368656494</v>
      </c>
    </row>
    <row r="26" spans="1:6" ht="12" customHeight="1">
      <c r="A26" s="18" t="s">
        <v>2699</v>
      </c>
      <c r="B26" s="101">
        <v>181611700</v>
      </c>
      <c r="C26" s="101"/>
      <c r="D26" s="101">
        <v>83882867</v>
      </c>
      <c r="E26" s="18"/>
      <c r="F26" s="14">
        <f t="shared" si="0"/>
        <v>0.4618803028659497</v>
      </c>
    </row>
    <row r="27" spans="1:6" ht="12" customHeight="1">
      <c r="A27" s="18" t="s">
        <v>2700</v>
      </c>
      <c r="B27" s="101">
        <v>30445100</v>
      </c>
      <c r="C27" s="101"/>
      <c r="D27" s="101">
        <v>14410969</v>
      </c>
      <c r="E27" s="18"/>
      <c r="F27" s="14">
        <f t="shared" si="0"/>
        <v>0.4733428039323241</v>
      </c>
    </row>
    <row r="28" spans="1:6" ht="12" customHeight="1">
      <c r="A28" s="18" t="s">
        <v>2701</v>
      </c>
      <c r="B28" s="101">
        <v>112435300</v>
      </c>
      <c r="C28" s="101"/>
      <c r="D28" s="101">
        <v>43629308</v>
      </c>
      <c r="E28" s="18"/>
      <c r="F28" s="14">
        <f t="shared" si="0"/>
        <v>0.38803923678773483</v>
      </c>
    </row>
    <row r="29" spans="1:6" ht="12" customHeight="1">
      <c r="A29" s="18" t="s">
        <v>2702</v>
      </c>
      <c r="B29" s="101">
        <v>67601900</v>
      </c>
      <c r="C29" s="101"/>
      <c r="D29" s="101">
        <v>28563477</v>
      </c>
      <c r="E29" s="18"/>
      <c r="F29" s="14">
        <f t="shared" si="0"/>
        <v>0.42252476631573965</v>
      </c>
    </row>
    <row r="30" spans="1:6" ht="12" customHeight="1">
      <c r="A30" s="19" t="s">
        <v>2703</v>
      </c>
      <c r="B30" s="20">
        <f>SUM(B31:B37)</f>
        <v>1376083400</v>
      </c>
      <c r="C30" s="20"/>
      <c r="D30" s="20">
        <f>SUM(D31:D37)</f>
        <v>576097657</v>
      </c>
      <c r="E30" s="21"/>
      <c r="F30" s="10">
        <f t="shared" si="0"/>
        <v>0.41865024823350094</v>
      </c>
    </row>
    <row r="31" spans="1:6" ht="12" customHeight="1">
      <c r="A31" s="18" t="s">
        <v>2704</v>
      </c>
      <c r="B31" s="101">
        <v>364518400</v>
      </c>
      <c r="C31" s="101"/>
      <c r="D31" s="101">
        <v>155215563</v>
      </c>
      <c r="E31" s="18"/>
      <c r="F31" s="14">
        <f t="shared" si="0"/>
        <v>0.4258099536264836</v>
      </c>
    </row>
    <row r="32" spans="1:6" ht="12" customHeight="1">
      <c r="A32" s="18" t="s">
        <v>2705</v>
      </c>
      <c r="B32" s="101">
        <v>195733100</v>
      </c>
      <c r="C32" s="101"/>
      <c r="D32" s="101">
        <v>79039539</v>
      </c>
      <c r="E32" s="18"/>
      <c r="F32" s="14">
        <f t="shared" si="0"/>
        <v>0.4038128400357425</v>
      </c>
    </row>
    <row r="33" spans="1:6" ht="12" customHeight="1">
      <c r="A33" s="18" t="s">
        <v>2706</v>
      </c>
      <c r="B33" s="101">
        <v>49530600</v>
      </c>
      <c r="C33" s="101"/>
      <c r="D33" s="101">
        <v>21176646</v>
      </c>
      <c r="E33" s="18"/>
      <c r="F33" s="14">
        <f t="shared" si="0"/>
        <v>0.4275467286889317</v>
      </c>
    </row>
    <row r="34" spans="1:6" ht="12" customHeight="1">
      <c r="A34" s="18" t="s">
        <v>2707</v>
      </c>
      <c r="B34" s="101">
        <v>265948100</v>
      </c>
      <c r="C34" s="101"/>
      <c r="D34" s="101">
        <v>115781305</v>
      </c>
      <c r="E34" s="18"/>
      <c r="F34" s="14">
        <f t="shared" si="0"/>
        <v>0.4353530068460726</v>
      </c>
    </row>
    <row r="35" spans="1:6" ht="12" customHeight="1">
      <c r="A35" s="18" t="s">
        <v>2708</v>
      </c>
      <c r="B35" s="101">
        <v>55658500</v>
      </c>
      <c r="C35" s="101"/>
      <c r="D35" s="101">
        <v>22721863</v>
      </c>
      <c r="E35" s="18"/>
      <c r="F35" s="14">
        <f t="shared" si="0"/>
        <v>0.4082370707079781</v>
      </c>
    </row>
    <row r="36" spans="1:6" ht="12" customHeight="1">
      <c r="A36" s="18" t="s">
        <v>1778</v>
      </c>
      <c r="B36" s="101">
        <v>164870100</v>
      </c>
      <c r="C36" s="101"/>
      <c r="D36" s="101">
        <v>67719903</v>
      </c>
      <c r="E36" s="18"/>
      <c r="F36" s="14">
        <f t="shared" si="0"/>
        <v>0.41074702447563266</v>
      </c>
    </row>
    <row r="37" spans="1:6" ht="12" customHeight="1">
      <c r="A37" s="18" t="s">
        <v>2696</v>
      </c>
      <c r="B37" s="101">
        <v>279824600</v>
      </c>
      <c r="C37" s="101"/>
      <c r="D37" s="101">
        <v>114442838</v>
      </c>
      <c r="E37" s="18"/>
      <c r="F37" s="14">
        <f t="shared" si="0"/>
        <v>0.4089806185732062</v>
      </c>
    </row>
    <row r="38" spans="1:6" ht="12" customHeight="1">
      <c r="A38" s="19" t="s">
        <v>1002</v>
      </c>
      <c r="B38" s="20">
        <f>SUM(B39:B44)</f>
        <v>583902000</v>
      </c>
      <c r="C38" s="20"/>
      <c r="D38" s="20">
        <f>SUM(D39:D44)</f>
        <v>257143322</v>
      </c>
      <c r="E38" s="20"/>
      <c r="F38" s="10">
        <f t="shared" si="0"/>
        <v>0.4403878082280931</v>
      </c>
    </row>
    <row r="39" spans="1:6" ht="12" customHeight="1">
      <c r="A39" s="18" t="s">
        <v>2691</v>
      </c>
      <c r="B39" s="101">
        <v>37337200</v>
      </c>
      <c r="C39" s="101"/>
      <c r="D39" s="101">
        <v>17243332</v>
      </c>
      <c r="E39" s="18"/>
      <c r="F39" s="14">
        <f t="shared" si="0"/>
        <v>0.4618271321898803</v>
      </c>
    </row>
    <row r="40" spans="1:6" ht="12" customHeight="1">
      <c r="A40" s="18" t="s">
        <v>1003</v>
      </c>
      <c r="B40" s="101">
        <v>119324800</v>
      </c>
      <c r="C40" s="101"/>
      <c r="D40" s="101">
        <v>48977425</v>
      </c>
      <c r="E40" s="18"/>
      <c r="F40" s="14">
        <f t="shared" si="0"/>
        <v>0.41045470011263374</v>
      </c>
    </row>
    <row r="41" spans="1:6" ht="12" customHeight="1">
      <c r="A41" s="18" t="s">
        <v>1004</v>
      </c>
      <c r="B41" s="101">
        <v>162005700</v>
      </c>
      <c r="C41" s="101"/>
      <c r="D41" s="101">
        <v>76004594</v>
      </c>
      <c r="E41" s="18"/>
      <c r="F41" s="14">
        <f t="shared" si="0"/>
        <v>0.46914765344676146</v>
      </c>
    </row>
    <row r="42" spans="1:6" ht="12" customHeight="1">
      <c r="A42" s="18" t="s">
        <v>1778</v>
      </c>
      <c r="B42" s="101">
        <v>46182800</v>
      </c>
      <c r="C42" s="103"/>
      <c r="D42" s="101">
        <v>19614480</v>
      </c>
      <c r="E42" s="18"/>
      <c r="F42" s="14">
        <f>SUM(D42/B42)</f>
        <v>0.42471396277401974</v>
      </c>
    </row>
    <row r="43" spans="1:6" ht="12" customHeight="1">
      <c r="A43" s="18" t="s">
        <v>1777</v>
      </c>
      <c r="B43" s="101">
        <v>70554600</v>
      </c>
      <c r="C43" s="101"/>
      <c r="D43" s="101">
        <v>30536926</v>
      </c>
      <c r="E43" s="18"/>
      <c r="F43" s="14">
        <f t="shared" si="0"/>
        <v>0.4328126869119802</v>
      </c>
    </row>
    <row r="44" spans="1:6" ht="12" customHeight="1">
      <c r="A44" s="18" t="s">
        <v>1005</v>
      </c>
      <c r="B44" s="101">
        <v>148496900</v>
      </c>
      <c r="C44" s="101"/>
      <c r="D44" s="101">
        <v>64766565</v>
      </c>
      <c r="E44" s="18"/>
      <c r="F44" s="14">
        <f t="shared" si="0"/>
        <v>0.43614758961298183</v>
      </c>
    </row>
    <row r="45" spans="1:6" ht="12" customHeight="1">
      <c r="A45" s="19" t="s">
        <v>1006</v>
      </c>
      <c r="B45" s="20">
        <f>SUM(B46:B51)</f>
        <v>414704700</v>
      </c>
      <c r="C45" s="20"/>
      <c r="D45" s="20">
        <f>SUM(D46:D52)</f>
        <v>181419910</v>
      </c>
      <c r="E45" s="21"/>
      <c r="F45" s="10">
        <f t="shared" si="0"/>
        <v>0.4374676968937174</v>
      </c>
    </row>
    <row r="46" spans="1:6" ht="12" customHeight="1">
      <c r="A46" s="18" t="s">
        <v>1007</v>
      </c>
      <c r="B46" s="102">
        <v>27213300</v>
      </c>
      <c r="C46" s="101"/>
      <c r="D46" s="101">
        <v>12249489</v>
      </c>
      <c r="E46" s="18"/>
      <c r="F46" s="14">
        <f t="shared" si="0"/>
        <v>0.4501287605692805</v>
      </c>
    </row>
    <row r="47" spans="1:6" ht="12" customHeight="1">
      <c r="A47" s="18" t="s">
        <v>1008</v>
      </c>
      <c r="B47" s="101">
        <v>16615800</v>
      </c>
      <c r="C47" s="101"/>
      <c r="D47" s="101">
        <v>6722182</v>
      </c>
      <c r="E47" s="18"/>
      <c r="F47" s="14">
        <f t="shared" si="0"/>
        <v>0.4045656543771591</v>
      </c>
    </row>
    <row r="48" spans="1:6" ht="12" customHeight="1">
      <c r="A48" s="11" t="s">
        <v>1009</v>
      </c>
      <c r="B48" s="102">
        <v>45994200</v>
      </c>
      <c r="C48" s="102"/>
      <c r="D48" s="102">
        <v>21703099</v>
      </c>
      <c r="E48" s="11"/>
      <c r="F48" s="14">
        <f t="shared" si="0"/>
        <v>0.4718659961473403</v>
      </c>
    </row>
    <row r="49" spans="1:6" ht="12" customHeight="1">
      <c r="A49" s="11" t="s">
        <v>1010</v>
      </c>
      <c r="B49" s="102">
        <v>100981600</v>
      </c>
      <c r="C49" s="102"/>
      <c r="D49" s="102">
        <v>43879245</v>
      </c>
      <c r="E49" s="11"/>
      <c r="F49" s="14">
        <f t="shared" si="0"/>
        <v>0.4345271316754736</v>
      </c>
    </row>
    <row r="50" spans="1:6" ht="12" customHeight="1">
      <c r="A50" s="11" t="s">
        <v>1011</v>
      </c>
      <c r="B50" s="102">
        <v>142218500</v>
      </c>
      <c r="C50" s="102"/>
      <c r="D50" s="102">
        <v>62586554</v>
      </c>
      <c r="E50" s="11"/>
      <c r="F50" s="14">
        <f t="shared" si="0"/>
        <v>0.44007322535394483</v>
      </c>
    </row>
    <row r="51" spans="1:6" ht="12" customHeight="1">
      <c r="A51" s="11" t="s">
        <v>2697</v>
      </c>
      <c r="B51" s="102">
        <v>81681300</v>
      </c>
      <c r="C51" s="102"/>
      <c r="D51" s="102">
        <v>34279341</v>
      </c>
      <c r="E51" s="11"/>
      <c r="F51" s="14">
        <f t="shared" si="0"/>
        <v>0.41967183431213756</v>
      </c>
    </row>
    <row r="52" spans="1:6" ht="12" customHeight="1">
      <c r="A52" s="11"/>
      <c r="B52" s="104"/>
      <c r="C52" s="104"/>
      <c r="D52" s="104"/>
      <c r="E52" s="11"/>
      <c r="F52" s="14"/>
    </row>
    <row r="53" spans="1:6" ht="12" customHeight="1">
      <c r="A53" s="22" t="s">
        <v>1012</v>
      </c>
      <c r="B53" s="20">
        <f>+B6+B13+B25+B30+B38+B45</f>
        <v>4336238800</v>
      </c>
      <c r="C53" s="20"/>
      <c r="D53" s="20">
        <f>+D6+D13+D25+D30+D38+D45</f>
        <v>1875816618</v>
      </c>
      <c r="E53" s="21"/>
      <c r="F53" s="10">
        <f>SUM(D53/B53)</f>
        <v>0.432590709257064</v>
      </c>
    </row>
    <row r="54" spans="1:6" ht="12" customHeight="1">
      <c r="A54" s="1" t="s">
        <v>1013</v>
      </c>
      <c r="B54" s="2"/>
      <c r="C54" s="2"/>
      <c r="D54" s="2"/>
      <c r="E54" s="2"/>
      <c r="F54" s="2"/>
    </row>
    <row r="55" ht="12.75">
      <c r="A55" s="3"/>
    </row>
    <row r="56" spans="1:6" ht="12.75">
      <c r="A56" s="4" t="s">
        <v>977</v>
      </c>
      <c r="B56" s="5">
        <v>2005</v>
      </c>
      <c r="C56" s="5" t="s">
        <v>978</v>
      </c>
      <c r="D56" s="5">
        <v>2005</v>
      </c>
      <c r="E56" s="4"/>
      <c r="F56" s="4"/>
    </row>
    <row r="57" spans="1:6" ht="13.5" thickBot="1">
      <c r="A57" s="4" t="s">
        <v>979</v>
      </c>
      <c r="B57" s="23" t="s">
        <v>980</v>
      </c>
      <c r="C57" s="24"/>
      <c r="D57" s="24" t="s">
        <v>981</v>
      </c>
      <c r="E57" s="4"/>
      <c r="F57" s="5" t="s">
        <v>982</v>
      </c>
    </row>
    <row r="58" spans="1:6" ht="12.75">
      <c r="A58" s="6"/>
      <c r="B58" s="25"/>
      <c r="C58" s="25"/>
      <c r="D58" s="25"/>
      <c r="E58" s="7"/>
      <c r="F58" s="6"/>
    </row>
    <row r="59" spans="1:6" ht="12.75">
      <c r="A59" s="15" t="s">
        <v>1014</v>
      </c>
      <c r="B59" s="20">
        <f>SUM(B60:B63)</f>
        <v>455781000</v>
      </c>
      <c r="C59" s="20"/>
      <c r="D59" s="20">
        <f>SUM(D60:D63)</f>
        <v>542241062</v>
      </c>
      <c r="E59" s="21"/>
      <c r="F59" s="10">
        <f aca="true" t="shared" si="1" ref="F59:F106">SUM(D59/B59)</f>
        <v>1.1896965033645546</v>
      </c>
    </row>
    <row r="60" spans="1:6" ht="12.75">
      <c r="A60" s="17" t="s">
        <v>1015</v>
      </c>
      <c r="B60" s="105">
        <v>61326500</v>
      </c>
      <c r="C60" s="105"/>
      <c r="D60" s="105">
        <v>76751062</v>
      </c>
      <c r="E60" s="17"/>
      <c r="F60" s="14">
        <f t="shared" si="1"/>
        <v>1.2515154460143658</v>
      </c>
    </row>
    <row r="61" spans="1:6" ht="12.75">
      <c r="A61" s="11" t="s">
        <v>1016</v>
      </c>
      <c r="B61" s="106">
        <v>245179300</v>
      </c>
      <c r="C61" s="106"/>
      <c r="D61" s="106">
        <v>280728284</v>
      </c>
      <c r="E61" s="11"/>
      <c r="F61" s="14">
        <f t="shared" si="1"/>
        <v>1.14499178356411</v>
      </c>
    </row>
    <row r="62" spans="1:6" ht="12.75">
      <c r="A62" s="11" t="s">
        <v>1017</v>
      </c>
      <c r="B62" s="106">
        <v>89399000</v>
      </c>
      <c r="C62" s="106"/>
      <c r="D62" s="106">
        <v>111636116</v>
      </c>
      <c r="E62" s="11"/>
      <c r="F62" s="14">
        <f t="shared" si="1"/>
        <v>1.2487400977639571</v>
      </c>
    </row>
    <row r="63" spans="1:6" ht="12.75">
      <c r="A63" s="11" t="s">
        <v>1018</v>
      </c>
      <c r="B63" s="106">
        <v>59876200</v>
      </c>
      <c r="C63" s="106"/>
      <c r="D63" s="106">
        <v>73125600</v>
      </c>
      <c r="E63" s="11"/>
      <c r="F63" s="14">
        <f t="shared" si="1"/>
        <v>1.2212799075425629</v>
      </c>
    </row>
    <row r="64" spans="1:6" ht="12.75">
      <c r="A64" s="15" t="s">
        <v>1019</v>
      </c>
      <c r="B64" s="20">
        <f>SUM(B65:B69)</f>
        <v>500951700</v>
      </c>
      <c r="C64" s="20"/>
      <c r="D64" s="20">
        <f>SUM(D65:D69)</f>
        <v>552307998</v>
      </c>
      <c r="E64" s="11"/>
      <c r="F64" s="10">
        <f t="shared" si="1"/>
        <v>1.1025174642585303</v>
      </c>
    </row>
    <row r="65" spans="1:6" ht="12.75">
      <c r="A65" s="11" t="s">
        <v>1020</v>
      </c>
      <c r="B65" s="106">
        <v>79846900</v>
      </c>
      <c r="C65" s="106"/>
      <c r="D65" s="106">
        <v>91043200</v>
      </c>
      <c r="E65" s="11"/>
      <c r="F65" s="14">
        <f t="shared" si="1"/>
        <v>1.1402221000439592</v>
      </c>
    </row>
    <row r="66" spans="1:6" ht="12.75">
      <c r="A66" s="17" t="s">
        <v>1021</v>
      </c>
      <c r="B66" s="105">
        <v>31549400</v>
      </c>
      <c r="C66" s="105"/>
      <c r="D66" s="105">
        <v>33365300</v>
      </c>
      <c r="E66" s="8"/>
      <c r="F66" s="14">
        <f t="shared" si="1"/>
        <v>1.0575573544980252</v>
      </c>
    </row>
    <row r="67" spans="1:6" ht="12.75">
      <c r="A67" s="26" t="s">
        <v>1022</v>
      </c>
      <c r="B67" s="105">
        <v>71613300</v>
      </c>
      <c r="C67" s="105"/>
      <c r="D67" s="105">
        <v>80436930</v>
      </c>
      <c r="E67" s="26"/>
      <c r="F67" s="14">
        <f t="shared" si="1"/>
        <v>1.1232121686893357</v>
      </c>
    </row>
    <row r="68" spans="1:6" ht="12.75">
      <c r="A68" s="26" t="s">
        <v>1023</v>
      </c>
      <c r="B68" s="105">
        <v>42847300</v>
      </c>
      <c r="C68" s="105"/>
      <c r="D68" s="105">
        <v>42297045</v>
      </c>
      <c r="E68" s="26"/>
      <c r="F68" s="14">
        <f t="shared" si="1"/>
        <v>0.9871577672338747</v>
      </c>
    </row>
    <row r="69" spans="1:6" ht="12.75">
      <c r="A69" s="26" t="s">
        <v>1024</v>
      </c>
      <c r="B69" s="105">
        <v>275094800</v>
      </c>
      <c r="C69" s="105"/>
      <c r="D69" s="105">
        <v>305165523</v>
      </c>
      <c r="E69" s="26"/>
      <c r="F69" s="14">
        <f t="shared" si="1"/>
        <v>1.109310401359822</v>
      </c>
    </row>
    <row r="70" spans="1:6" ht="12.75">
      <c r="A70" s="4" t="s">
        <v>1025</v>
      </c>
      <c r="B70" s="20">
        <f>SUM(B71:B75)</f>
        <v>1186672600</v>
      </c>
      <c r="C70" s="27"/>
      <c r="D70" s="20">
        <f>SUM(D71:D75)</f>
        <v>1304826420</v>
      </c>
      <c r="E70" s="26"/>
      <c r="F70" s="10">
        <f t="shared" si="1"/>
        <v>1.0995673280060565</v>
      </c>
    </row>
    <row r="71" spans="1:6" ht="12.75">
      <c r="A71" s="26" t="s">
        <v>1026</v>
      </c>
      <c r="B71" s="105">
        <v>578767400</v>
      </c>
      <c r="C71" s="105"/>
      <c r="D71" s="105">
        <v>642375330</v>
      </c>
      <c r="E71" s="26"/>
      <c r="F71" s="14">
        <f t="shared" si="1"/>
        <v>1.1099024063898555</v>
      </c>
    </row>
    <row r="72" spans="1:6" ht="12.75">
      <c r="A72" s="26" t="s">
        <v>2749</v>
      </c>
      <c r="B72" s="105">
        <v>72835700</v>
      </c>
      <c r="C72" s="105"/>
      <c r="D72" s="105">
        <v>76026900</v>
      </c>
      <c r="E72" s="26"/>
      <c r="F72" s="14">
        <f t="shared" si="1"/>
        <v>1.043813679280902</v>
      </c>
    </row>
    <row r="73" spans="1:6" ht="12.75">
      <c r="A73" s="26" t="s">
        <v>2750</v>
      </c>
      <c r="B73" s="105">
        <v>3091100</v>
      </c>
      <c r="C73" s="105"/>
      <c r="D73" s="105">
        <v>3342600</v>
      </c>
      <c r="E73" s="26"/>
      <c r="F73" s="14">
        <f t="shared" si="1"/>
        <v>1.081362621720423</v>
      </c>
    </row>
    <row r="74" spans="1:6" ht="12.75">
      <c r="A74" s="26" t="s">
        <v>2751</v>
      </c>
      <c r="B74" s="105">
        <v>4628700</v>
      </c>
      <c r="C74" s="105"/>
      <c r="D74" s="105">
        <v>3117400</v>
      </c>
      <c r="E74" s="26"/>
      <c r="F74" s="14">
        <f t="shared" si="1"/>
        <v>0.6734936375224145</v>
      </c>
    </row>
    <row r="75" spans="1:6" ht="12.75">
      <c r="A75" s="26" t="s">
        <v>2752</v>
      </c>
      <c r="B75" s="105">
        <v>527349700</v>
      </c>
      <c r="C75" s="105"/>
      <c r="D75" s="105">
        <v>579964190</v>
      </c>
      <c r="E75" s="26"/>
      <c r="F75" s="14">
        <f t="shared" si="1"/>
        <v>1.099771536799964</v>
      </c>
    </row>
    <row r="76" spans="1:6" ht="12.75">
      <c r="A76" s="4" t="s">
        <v>2753</v>
      </c>
      <c r="B76" s="20">
        <f>SUM(B77:B78)</f>
        <v>1607129400</v>
      </c>
      <c r="C76" s="20"/>
      <c r="D76" s="20">
        <f>SUM(D77:D78)</f>
        <v>1769393611</v>
      </c>
      <c r="E76" s="26"/>
      <c r="F76" s="10">
        <f t="shared" si="1"/>
        <v>1.1009652433711934</v>
      </c>
    </row>
    <row r="77" spans="1:6" ht="12.75">
      <c r="A77" s="26" t="s">
        <v>2754</v>
      </c>
      <c r="B77" s="105">
        <v>1594610900</v>
      </c>
      <c r="C77" s="105"/>
      <c r="D77" s="105">
        <v>1754216211</v>
      </c>
      <c r="E77" s="4"/>
      <c r="F77" s="14">
        <f t="shared" si="1"/>
        <v>1.1000904427531506</v>
      </c>
    </row>
    <row r="78" spans="1:6" ht="12.75">
      <c r="A78" s="26" t="s">
        <v>2755</v>
      </c>
      <c r="B78" s="105">
        <v>12518500</v>
      </c>
      <c r="C78" s="105"/>
      <c r="D78" s="105">
        <v>15177400</v>
      </c>
      <c r="E78" s="26"/>
      <c r="F78" s="14">
        <f t="shared" si="1"/>
        <v>1.2123976514758157</v>
      </c>
    </row>
    <row r="79" spans="1:6" ht="12.75">
      <c r="A79" s="4" t="s">
        <v>2756</v>
      </c>
      <c r="B79" s="107">
        <v>260955500</v>
      </c>
      <c r="C79" s="107"/>
      <c r="D79" s="107">
        <v>299212660</v>
      </c>
      <c r="E79" s="26"/>
      <c r="F79" s="10">
        <f t="shared" si="1"/>
        <v>1.1466041528153268</v>
      </c>
    </row>
    <row r="80" spans="1:6" ht="12.75">
      <c r="A80" s="4" t="s">
        <v>2757</v>
      </c>
      <c r="B80" s="28">
        <f>SUM(B81:B83)</f>
        <v>447347900</v>
      </c>
      <c r="C80" s="28"/>
      <c r="D80" s="28">
        <f>SUM(D81:D83)</f>
        <v>507203451</v>
      </c>
      <c r="E80" s="26"/>
      <c r="F80" s="10">
        <f t="shared" si="1"/>
        <v>1.133800898584748</v>
      </c>
    </row>
    <row r="81" spans="1:6" ht="12.75">
      <c r="A81" s="26" t="s">
        <v>2758</v>
      </c>
      <c r="B81" s="105">
        <v>230190400</v>
      </c>
      <c r="C81" s="105"/>
      <c r="D81" s="105">
        <v>264436518</v>
      </c>
      <c r="E81" s="4"/>
      <c r="F81" s="14">
        <f t="shared" si="1"/>
        <v>1.1487730070411277</v>
      </c>
    </row>
    <row r="82" spans="1:6" ht="12.75">
      <c r="A82" s="26" t="s">
        <v>2759</v>
      </c>
      <c r="B82" s="105">
        <v>175437500</v>
      </c>
      <c r="C82" s="105"/>
      <c r="D82" s="105">
        <v>199138733</v>
      </c>
      <c r="E82" s="26"/>
      <c r="F82" s="14">
        <f t="shared" si="1"/>
        <v>1.135097872461703</v>
      </c>
    </row>
    <row r="83" spans="1:6" ht="12.75">
      <c r="A83" s="26" t="s">
        <v>2760</v>
      </c>
      <c r="B83" s="105">
        <v>41720000</v>
      </c>
      <c r="C83" s="105"/>
      <c r="D83" s="105">
        <v>43628200</v>
      </c>
      <c r="E83" s="26"/>
      <c r="F83" s="14">
        <f t="shared" si="1"/>
        <v>1.045738255033557</v>
      </c>
    </row>
    <row r="84" spans="1:6" ht="12.75">
      <c r="A84" s="4" t="s">
        <v>2761</v>
      </c>
      <c r="B84" s="28">
        <f>SUM(B85:B88)</f>
        <v>1258411400</v>
      </c>
      <c r="C84" s="28"/>
      <c r="D84" s="28">
        <f>SUM(D85:D88)</f>
        <v>1436983559</v>
      </c>
      <c r="E84" s="26"/>
      <c r="F84" s="10">
        <f t="shared" si="1"/>
        <v>1.141902845921453</v>
      </c>
    </row>
    <row r="85" spans="1:6" ht="12.75">
      <c r="A85" s="26" t="s">
        <v>1044</v>
      </c>
      <c r="B85" s="105">
        <v>149134300</v>
      </c>
      <c r="C85" s="105"/>
      <c r="D85" s="105">
        <v>175067614</v>
      </c>
      <c r="E85" s="26"/>
      <c r="F85" s="14">
        <f t="shared" si="1"/>
        <v>1.1738923507201227</v>
      </c>
    </row>
    <row r="86" spans="1:6" ht="12.75">
      <c r="A86" s="26" t="s">
        <v>1045</v>
      </c>
      <c r="B86" s="105">
        <v>458800700</v>
      </c>
      <c r="C86" s="105"/>
      <c r="D86" s="105">
        <v>521413985</v>
      </c>
      <c r="E86" s="26"/>
      <c r="F86" s="14">
        <f t="shared" si="1"/>
        <v>1.1364716422620977</v>
      </c>
    </row>
    <row r="87" spans="1:6" ht="12.75">
      <c r="A87" s="26" t="s">
        <v>1046</v>
      </c>
      <c r="B87" s="105">
        <v>33733700</v>
      </c>
      <c r="C87" s="105"/>
      <c r="D87" s="105">
        <v>37035640</v>
      </c>
      <c r="E87" s="26"/>
      <c r="F87" s="14">
        <f t="shared" si="1"/>
        <v>1.0978825328973696</v>
      </c>
    </row>
    <row r="88" spans="1:6" ht="12.75">
      <c r="A88" s="26" t="s">
        <v>1047</v>
      </c>
      <c r="B88" s="105">
        <v>616742700</v>
      </c>
      <c r="C88" s="105"/>
      <c r="D88" s="105">
        <v>703466320</v>
      </c>
      <c r="E88" s="26"/>
      <c r="F88" s="14">
        <f t="shared" si="1"/>
        <v>1.1406155597788186</v>
      </c>
    </row>
    <row r="89" spans="1:6" ht="12.75">
      <c r="A89" s="4" t="s">
        <v>1048</v>
      </c>
      <c r="B89" s="107">
        <v>77967200</v>
      </c>
      <c r="C89" s="107"/>
      <c r="D89" s="107">
        <v>101151450</v>
      </c>
      <c r="E89" s="26"/>
      <c r="F89" s="10">
        <f t="shared" si="1"/>
        <v>1.2973590176381864</v>
      </c>
    </row>
    <row r="90" spans="1:6" ht="12.75">
      <c r="A90" s="4" t="s">
        <v>1049</v>
      </c>
      <c r="B90" s="28">
        <f>SUM(B91:B92)</f>
        <v>229542200</v>
      </c>
      <c r="C90" s="28"/>
      <c r="D90" s="28">
        <f>SUM(D91:D92)</f>
        <v>275373110</v>
      </c>
      <c r="E90" s="26"/>
      <c r="F90" s="10">
        <f t="shared" si="1"/>
        <v>1.1996622407557302</v>
      </c>
    </row>
    <row r="91" spans="1:6" ht="12.75">
      <c r="A91" s="26" t="s">
        <v>1050</v>
      </c>
      <c r="B91" s="105">
        <v>138139900</v>
      </c>
      <c r="C91" s="105"/>
      <c r="D91" s="105">
        <v>169950300</v>
      </c>
      <c r="E91" s="26"/>
      <c r="F91" s="14">
        <f t="shared" si="1"/>
        <v>1.2302766977535093</v>
      </c>
    </row>
    <row r="92" spans="1:6" ht="12.75">
      <c r="A92" s="26" t="s">
        <v>1051</v>
      </c>
      <c r="B92" s="105">
        <v>91402300</v>
      </c>
      <c r="C92" s="105"/>
      <c r="D92" s="105">
        <v>105422810</v>
      </c>
      <c r="E92" s="26"/>
      <c r="F92" s="14">
        <f t="shared" si="1"/>
        <v>1.1533934047611494</v>
      </c>
    </row>
    <row r="93" spans="1:6" ht="12.75">
      <c r="A93" s="4" t="s">
        <v>1052</v>
      </c>
      <c r="B93" s="28">
        <f>SUM(B94:B96)</f>
        <v>523575600</v>
      </c>
      <c r="C93" s="28"/>
      <c r="D93" s="28">
        <f>SUM(D94:D96)</f>
        <v>613176942</v>
      </c>
      <c r="E93" s="26"/>
      <c r="F93" s="10">
        <f t="shared" si="1"/>
        <v>1.1711335325786763</v>
      </c>
    </row>
    <row r="94" spans="1:6" ht="12.75">
      <c r="A94" s="26" t="s">
        <v>1053</v>
      </c>
      <c r="B94" s="105">
        <v>35142400</v>
      </c>
      <c r="C94" s="105"/>
      <c r="D94" s="105">
        <v>47240005</v>
      </c>
      <c r="E94" s="4"/>
      <c r="F94" s="14">
        <f t="shared" si="1"/>
        <v>1.3442452706701875</v>
      </c>
    </row>
    <row r="95" spans="1:6" ht="12.75">
      <c r="A95" s="26" t="s">
        <v>2738</v>
      </c>
      <c r="B95" s="105">
        <v>96228400</v>
      </c>
      <c r="C95" s="105"/>
      <c r="D95" s="105">
        <v>96347680</v>
      </c>
      <c r="E95" s="26"/>
      <c r="F95" s="14">
        <f t="shared" si="1"/>
        <v>1.0012395509018128</v>
      </c>
    </row>
    <row r="96" spans="1:6" ht="12.75">
      <c r="A96" s="26" t="s">
        <v>1054</v>
      </c>
      <c r="B96" s="105">
        <v>392204800</v>
      </c>
      <c r="C96" s="105"/>
      <c r="D96" s="105">
        <v>469589257</v>
      </c>
      <c r="E96" s="26"/>
      <c r="F96" s="14">
        <f t="shared" si="1"/>
        <v>1.1973062466344113</v>
      </c>
    </row>
    <row r="97" spans="1:6" ht="12.75">
      <c r="A97" s="8" t="s">
        <v>1055</v>
      </c>
      <c r="B97" s="107">
        <v>55921700</v>
      </c>
      <c r="C97" s="107"/>
      <c r="D97" s="107">
        <v>76913475</v>
      </c>
      <c r="E97" s="26"/>
      <c r="F97" s="10">
        <f t="shared" si="1"/>
        <v>1.375377983859575</v>
      </c>
    </row>
    <row r="98" spans="1:6" ht="12.75">
      <c r="A98" s="8" t="s">
        <v>1056</v>
      </c>
      <c r="B98" s="28">
        <f>SUM(B99:B102)</f>
        <v>359365900</v>
      </c>
      <c r="C98" s="28"/>
      <c r="D98" s="28">
        <f>SUM(D99:D102)</f>
        <v>453172683</v>
      </c>
      <c r="E98" s="26"/>
      <c r="F98" s="10">
        <f t="shared" si="1"/>
        <v>1.2610341799263647</v>
      </c>
    </row>
    <row r="99" spans="1:6" ht="12.75">
      <c r="A99" s="17" t="s">
        <v>1057</v>
      </c>
      <c r="B99" s="105">
        <v>39719200</v>
      </c>
      <c r="C99" s="105"/>
      <c r="D99" s="105">
        <v>51612030</v>
      </c>
      <c r="E99" s="17"/>
      <c r="F99" s="14">
        <f t="shared" si="1"/>
        <v>1.2994226973352938</v>
      </c>
    </row>
    <row r="100" spans="1:6" ht="12.75">
      <c r="A100" s="17" t="s">
        <v>1058</v>
      </c>
      <c r="B100" s="105">
        <v>281066200</v>
      </c>
      <c r="C100" s="105"/>
      <c r="D100" s="105">
        <v>353995603</v>
      </c>
      <c r="E100" s="8"/>
      <c r="F100" s="14">
        <f t="shared" si="1"/>
        <v>1.2594741132160323</v>
      </c>
    </row>
    <row r="101" spans="1:6" ht="12.75">
      <c r="A101" s="17" t="s">
        <v>1059</v>
      </c>
      <c r="B101" s="105">
        <v>8374900</v>
      </c>
      <c r="C101" s="105"/>
      <c r="D101" s="105">
        <v>9393650</v>
      </c>
      <c r="E101" s="17"/>
      <c r="F101" s="14">
        <f t="shared" si="1"/>
        <v>1.121643243501415</v>
      </c>
    </row>
    <row r="102" spans="1:6" ht="12.75">
      <c r="A102" s="17" t="s">
        <v>1060</v>
      </c>
      <c r="B102" s="105">
        <v>30205600</v>
      </c>
      <c r="C102" s="105"/>
      <c r="D102" s="105">
        <v>38171400</v>
      </c>
      <c r="E102" s="17"/>
      <c r="F102" s="14">
        <f t="shared" si="1"/>
        <v>1.263719310326562</v>
      </c>
    </row>
    <row r="103" spans="1:6" ht="12.75">
      <c r="A103" s="8" t="s">
        <v>1061</v>
      </c>
      <c r="B103" s="28">
        <f>SUM(B104:B106)</f>
        <v>526687600</v>
      </c>
      <c r="C103" s="28"/>
      <c r="D103" s="28">
        <f>SUM(D104:D106)</f>
        <v>617180070</v>
      </c>
      <c r="E103" s="26"/>
      <c r="F103" s="10">
        <f t="shared" si="1"/>
        <v>1.1718143164942558</v>
      </c>
    </row>
    <row r="104" spans="1:6" ht="12.75">
      <c r="A104" s="17" t="s">
        <v>1062</v>
      </c>
      <c r="B104" s="108">
        <v>31046400</v>
      </c>
      <c r="C104" s="108"/>
      <c r="D104" s="108">
        <v>37677700</v>
      </c>
      <c r="E104" s="17"/>
      <c r="F104" s="14">
        <f t="shared" si="1"/>
        <v>1.2135932024324882</v>
      </c>
    </row>
    <row r="105" spans="1:6" ht="12.75">
      <c r="A105" s="17" t="s">
        <v>1063</v>
      </c>
      <c r="B105" s="108">
        <v>385828000</v>
      </c>
      <c r="C105" s="108"/>
      <c r="D105" s="108">
        <v>463014775</v>
      </c>
      <c r="E105" s="17"/>
      <c r="F105" s="14">
        <f t="shared" si="1"/>
        <v>1.200054881968131</v>
      </c>
    </row>
    <row r="106" spans="1:6" ht="12.75">
      <c r="A106" s="17" t="s">
        <v>1064</v>
      </c>
      <c r="B106" s="105">
        <v>109813200</v>
      </c>
      <c r="C106" s="105"/>
      <c r="D106" s="105">
        <v>116487595</v>
      </c>
      <c r="E106" s="17"/>
      <c r="F106" s="14">
        <f t="shared" si="1"/>
        <v>1.0607795328794716</v>
      </c>
    </row>
    <row r="107" spans="2:4" ht="12.75">
      <c r="B107" s="103"/>
      <c r="C107" s="103"/>
      <c r="D107" s="103"/>
    </row>
    <row r="109" spans="1:6" ht="12.75">
      <c r="A109" s="1" t="s">
        <v>1013</v>
      </c>
      <c r="B109" s="2"/>
      <c r="C109" s="2"/>
      <c r="D109" s="2"/>
      <c r="E109" s="2"/>
      <c r="F109" s="2"/>
    </row>
    <row r="110" ht="12.75">
      <c r="A110" s="3"/>
    </row>
    <row r="111" spans="1:6" ht="12.75">
      <c r="A111" s="4" t="s">
        <v>977</v>
      </c>
      <c r="B111" s="5">
        <v>2005</v>
      </c>
      <c r="C111" s="5" t="s">
        <v>978</v>
      </c>
      <c r="D111" s="5">
        <v>2005</v>
      </c>
      <c r="E111" s="4"/>
      <c r="F111" s="4"/>
    </row>
    <row r="112" spans="1:6" ht="13.5" thickBot="1">
      <c r="A112" s="24" t="s">
        <v>979</v>
      </c>
      <c r="B112" s="23" t="s">
        <v>980</v>
      </c>
      <c r="C112" s="24"/>
      <c r="D112" s="24" t="s">
        <v>981</v>
      </c>
      <c r="E112" s="24"/>
      <c r="F112" s="23" t="s">
        <v>982</v>
      </c>
    </row>
    <row r="114" spans="1:6" ht="12.75">
      <c r="A114" s="8" t="s">
        <v>1065</v>
      </c>
      <c r="B114" s="28">
        <f>SUM(B115:B120)</f>
        <v>2223907400</v>
      </c>
      <c r="C114" s="28"/>
      <c r="D114" s="28">
        <f>SUM(D115:D120)</f>
        <v>2468495855</v>
      </c>
      <c r="E114" s="26"/>
      <c r="F114" s="10">
        <f aca="true" t="shared" si="2" ref="F114:F161">SUM(D114/B114)</f>
        <v>1.109981402553002</v>
      </c>
    </row>
    <row r="115" spans="1:6" ht="12.75">
      <c r="A115" s="17" t="s">
        <v>1066</v>
      </c>
      <c r="B115" s="105">
        <v>144201800</v>
      </c>
      <c r="C115" s="105"/>
      <c r="D115" s="105">
        <v>154153750</v>
      </c>
      <c r="E115" s="17"/>
      <c r="F115" s="14">
        <f t="shared" si="2"/>
        <v>1.0690140483683284</v>
      </c>
    </row>
    <row r="116" spans="1:6" ht="12.75">
      <c r="A116" s="17" t="s">
        <v>1067</v>
      </c>
      <c r="B116" s="105">
        <v>48185300</v>
      </c>
      <c r="C116" s="105"/>
      <c r="D116" s="105">
        <v>59774400</v>
      </c>
      <c r="E116" s="17"/>
      <c r="F116" s="14">
        <f t="shared" si="2"/>
        <v>1.2405111102348643</v>
      </c>
    </row>
    <row r="117" spans="1:6" ht="12.75">
      <c r="A117" s="17" t="s">
        <v>1068</v>
      </c>
      <c r="B117" s="105">
        <v>844404000</v>
      </c>
      <c r="C117" s="105"/>
      <c r="D117" s="105">
        <v>937062550</v>
      </c>
      <c r="E117" s="17"/>
      <c r="F117" s="14">
        <f t="shared" si="2"/>
        <v>1.1097324858716917</v>
      </c>
    </row>
    <row r="118" spans="1:6" ht="12.75">
      <c r="A118" s="17" t="s">
        <v>1069</v>
      </c>
      <c r="B118" s="105">
        <v>374496200</v>
      </c>
      <c r="C118" s="105"/>
      <c r="D118" s="105">
        <v>406079194</v>
      </c>
      <c r="E118" s="17"/>
      <c r="F118" s="14">
        <f t="shared" si="2"/>
        <v>1.084334618081572</v>
      </c>
    </row>
    <row r="119" spans="1:6" ht="12.75">
      <c r="A119" s="17" t="s">
        <v>1070</v>
      </c>
      <c r="B119" s="105">
        <v>742484000</v>
      </c>
      <c r="C119" s="105"/>
      <c r="D119" s="105">
        <v>831028671</v>
      </c>
      <c r="E119" s="17"/>
      <c r="F119" s="14">
        <f t="shared" si="2"/>
        <v>1.1192546519520958</v>
      </c>
    </row>
    <row r="120" spans="1:6" ht="12.75">
      <c r="A120" s="17" t="s">
        <v>2790</v>
      </c>
      <c r="B120" s="108">
        <v>70136100</v>
      </c>
      <c r="C120" s="108"/>
      <c r="D120" s="108">
        <v>80397290</v>
      </c>
      <c r="E120" s="17"/>
      <c r="F120" s="14">
        <f t="shared" si="2"/>
        <v>1.1463039718490193</v>
      </c>
    </row>
    <row r="121" spans="1:6" ht="12.75">
      <c r="A121" s="8" t="s">
        <v>2791</v>
      </c>
      <c r="B121" s="28">
        <f>SUM(B122:B123)</f>
        <v>1723512800</v>
      </c>
      <c r="C121" s="28"/>
      <c r="D121" s="28">
        <f>SUM(D122:D123)</f>
        <v>1974664016</v>
      </c>
      <c r="E121" s="26"/>
      <c r="F121" s="10">
        <f t="shared" si="2"/>
        <v>1.1457205400505293</v>
      </c>
    </row>
    <row r="122" spans="1:6" ht="12.75">
      <c r="A122" s="17" t="s">
        <v>2792</v>
      </c>
      <c r="B122" s="108">
        <v>1678608900</v>
      </c>
      <c r="C122" s="108"/>
      <c r="D122" s="108">
        <v>1917449876</v>
      </c>
      <c r="E122" s="17"/>
      <c r="F122" s="14">
        <f t="shared" si="2"/>
        <v>1.142285064734257</v>
      </c>
    </row>
    <row r="123" spans="1:6" ht="12.75">
      <c r="A123" s="17" t="s">
        <v>2793</v>
      </c>
      <c r="B123" s="108">
        <v>44903900</v>
      </c>
      <c r="C123" s="108"/>
      <c r="D123" s="108">
        <v>57214140</v>
      </c>
      <c r="E123" s="17"/>
      <c r="F123" s="14">
        <f t="shared" si="2"/>
        <v>1.2741463436360763</v>
      </c>
    </row>
    <row r="124" spans="1:6" ht="12.75">
      <c r="A124" s="8" t="s">
        <v>2794</v>
      </c>
      <c r="B124" s="107">
        <v>1002195200</v>
      </c>
      <c r="C124" s="107"/>
      <c r="D124" s="107">
        <v>1110835592</v>
      </c>
      <c r="E124" s="26"/>
      <c r="F124" s="10">
        <f t="shared" si="2"/>
        <v>1.1084024269922665</v>
      </c>
    </row>
    <row r="125" spans="1:6" ht="12.75">
      <c r="A125" s="8" t="s">
        <v>2795</v>
      </c>
      <c r="B125" s="28">
        <f>SUM(B126:B129)</f>
        <v>482394700</v>
      </c>
      <c r="C125" s="28"/>
      <c r="D125" s="28">
        <f>SUM(D126:D129)</f>
        <v>593788427</v>
      </c>
      <c r="E125" s="26"/>
      <c r="F125" s="10">
        <f t="shared" si="2"/>
        <v>1.2309182231894338</v>
      </c>
    </row>
    <row r="126" spans="1:6" ht="12.75">
      <c r="A126" s="17" t="s">
        <v>2796</v>
      </c>
      <c r="B126" s="108">
        <v>52408500</v>
      </c>
      <c r="C126" s="108"/>
      <c r="D126" s="108">
        <v>68883402</v>
      </c>
      <c r="E126" s="17"/>
      <c r="F126" s="14">
        <f t="shared" si="2"/>
        <v>1.3143555339305646</v>
      </c>
    </row>
    <row r="127" spans="1:6" ht="12.75">
      <c r="A127" s="17" t="s">
        <v>2797</v>
      </c>
      <c r="B127" s="108">
        <v>74871200</v>
      </c>
      <c r="C127" s="108"/>
      <c r="D127" s="108">
        <v>85912080</v>
      </c>
      <c r="E127" s="17"/>
      <c r="F127" s="14">
        <f t="shared" si="2"/>
        <v>1.1474649798587442</v>
      </c>
    </row>
    <row r="128" spans="1:6" ht="12.75">
      <c r="A128" s="17" t="s">
        <v>2798</v>
      </c>
      <c r="B128" s="108">
        <v>291368200</v>
      </c>
      <c r="C128" s="108"/>
      <c r="D128" s="108">
        <v>352365895</v>
      </c>
      <c r="E128" s="17"/>
      <c r="F128" s="14">
        <f t="shared" si="2"/>
        <v>1.2093491842967077</v>
      </c>
    </row>
    <row r="129" spans="1:6" ht="12.75">
      <c r="A129" s="17" t="s">
        <v>2799</v>
      </c>
      <c r="B129" s="108">
        <v>63746800</v>
      </c>
      <c r="C129" s="108"/>
      <c r="D129" s="108">
        <v>86627050</v>
      </c>
      <c r="E129" s="17"/>
      <c r="F129" s="14">
        <f t="shared" si="2"/>
        <v>1.3589238989251224</v>
      </c>
    </row>
    <row r="130" spans="1:6" ht="12.75">
      <c r="A130" s="8" t="s">
        <v>2800</v>
      </c>
      <c r="B130" s="28">
        <f>SUM(B131:B133)</f>
        <v>825736900</v>
      </c>
      <c r="C130" s="28"/>
      <c r="D130" s="28">
        <f>SUM(D131:D133)</f>
        <v>940024402</v>
      </c>
      <c r="E130" s="26"/>
      <c r="F130" s="10">
        <f t="shared" si="2"/>
        <v>1.1384066789312672</v>
      </c>
    </row>
    <row r="131" spans="1:6" ht="12.75">
      <c r="A131" s="17" t="s">
        <v>2755</v>
      </c>
      <c r="B131" s="108">
        <v>232612500</v>
      </c>
      <c r="C131" s="108"/>
      <c r="D131" s="108">
        <v>259328598</v>
      </c>
      <c r="E131" s="17"/>
      <c r="F131" s="14">
        <f t="shared" si="2"/>
        <v>1.114852374657424</v>
      </c>
    </row>
    <row r="132" spans="1:6" ht="12.75">
      <c r="A132" s="17" t="s">
        <v>2801</v>
      </c>
      <c r="B132" s="108">
        <v>212385500</v>
      </c>
      <c r="C132" s="108"/>
      <c r="D132" s="108">
        <v>236990950</v>
      </c>
      <c r="E132" s="17"/>
      <c r="F132" s="14">
        <f t="shared" si="2"/>
        <v>1.115852777143449</v>
      </c>
    </row>
    <row r="133" spans="1:6" ht="12.75">
      <c r="A133" s="17" t="s">
        <v>2802</v>
      </c>
      <c r="B133" s="108">
        <v>380738900</v>
      </c>
      <c r="C133" s="108"/>
      <c r="D133" s="108">
        <v>443704854</v>
      </c>
      <c r="E133" s="17"/>
      <c r="F133" s="14">
        <f t="shared" si="2"/>
        <v>1.1653783051849969</v>
      </c>
    </row>
    <row r="134" spans="1:6" ht="12.75">
      <c r="A134" s="8" t="s">
        <v>2803</v>
      </c>
      <c r="B134" s="28">
        <f>SUM(B135:B139)</f>
        <v>563029600</v>
      </c>
      <c r="C134" s="28"/>
      <c r="D134" s="28">
        <f>SUM(D135:D139)</f>
        <v>698294940</v>
      </c>
      <c r="E134" s="26"/>
      <c r="F134" s="10">
        <f t="shared" si="2"/>
        <v>1.2402455217274544</v>
      </c>
    </row>
    <row r="135" spans="1:6" ht="12.75">
      <c r="A135" s="17" t="s">
        <v>2804</v>
      </c>
      <c r="B135" s="108">
        <v>32102800</v>
      </c>
      <c r="C135" s="108"/>
      <c r="D135" s="108">
        <v>39764250</v>
      </c>
      <c r="E135" s="17"/>
      <c r="F135" s="14">
        <f t="shared" si="2"/>
        <v>1.2386536376889243</v>
      </c>
    </row>
    <row r="136" spans="1:6" ht="12.75">
      <c r="A136" s="17" t="s">
        <v>1097</v>
      </c>
      <c r="B136" s="108">
        <v>247462800</v>
      </c>
      <c r="C136" s="108"/>
      <c r="D136" s="108">
        <v>316321236</v>
      </c>
      <c r="E136" s="17"/>
      <c r="F136" s="14">
        <f t="shared" si="2"/>
        <v>1.2782577260097274</v>
      </c>
    </row>
    <row r="137" spans="1:6" ht="12.75">
      <c r="A137" s="17" t="s">
        <v>1098</v>
      </c>
      <c r="B137" s="108">
        <v>5811600</v>
      </c>
      <c r="C137" s="108"/>
      <c r="D137" s="108">
        <v>6323000</v>
      </c>
      <c r="E137" s="17"/>
      <c r="F137" s="14">
        <f t="shared" si="2"/>
        <v>1.087996420951201</v>
      </c>
    </row>
    <row r="138" spans="1:6" ht="12.75">
      <c r="A138" s="17" t="s">
        <v>1099</v>
      </c>
      <c r="B138" s="108">
        <v>33224700</v>
      </c>
      <c r="C138" s="108"/>
      <c r="D138" s="108">
        <v>41311854</v>
      </c>
      <c r="E138" s="17"/>
      <c r="F138" s="14">
        <f t="shared" si="2"/>
        <v>1.2434078863014564</v>
      </c>
    </row>
    <row r="139" spans="1:6" ht="12.75">
      <c r="A139" s="17" t="s">
        <v>1100</v>
      </c>
      <c r="B139" s="108">
        <v>244427700</v>
      </c>
      <c r="C139" s="108"/>
      <c r="D139" s="108">
        <v>294574600</v>
      </c>
      <c r="E139" s="17"/>
      <c r="F139" s="14">
        <f t="shared" si="2"/>
        <v>1.205160462582596</v>
      </c>
    </row>
    <row r="140" spans="1:6" ht="12.75">
      <c r="A140" s="8" t="s">
        <v>1101</v>
      </c>
      <c r="B140" s="28">
        <f>SUM(B141:B145)</f>
        <v>1548941700</v>
      </c>
      <c r="C140" s="28"/>
      <c r="D140" s="28">
        <f>SUM(D141:D145)</f>
        <v>1860341717</v>
      </c>
      <c r="E140" s="26"/>
      <c r="F140" s="10">
        <f t="shared" si="2"/>
        <v>1.201040502040845</v>
      </c>
    </row>
    <row r="141" spans="1:6" ht="12.75">
      <c r="A141" s="17" t="s">
        <v>1102</v>
      </c>
      <c r="B141" s="108">
        <v>74580600</v>
      </c>
      <c r="C141" s="108"/>
      <c r="D141" s="108">
        <v>86846525</v>
      </c>
      <c r="E141" s="17"/>
      <c r="F141" s="14">
        <f t="shared" si="2"/>
        <v>1.1644653569426902</v>
      </c>
    </row>
    <row r="142" spans="1:6" ht="12.75">
      <c r="A142" s="17" t="s">
        <v>1103</v>
      </c>
      <c r="B142" s="108">
        <v>334974500</v>
      </c>
      <c r="C142" s="108"/>
      <c r="D142" s="108">
        <v>393988510</v>
      </c>
      <c r="E142" s="17"/>
      <c r="F142" s="14">
        <f t="shared" si="2"/>
        <v>1.1761746341885726</v>
      </c>
    </row>
    <row r="143" spans="1:6" ht="12.75">
      <c r="A143" s="17" t="s">
        <v>1104</v>
      </c>
      <c r="B143" s="108">
        <v>23082100</v>
      </c>
      <c r="C143" s="108"/>
      <c r="D143" s="108">
        <v>25051200</v>
      </c>
      <c r="E143" s="17"/>
      <c r="F143" s="14">
        <f t="shared" si="2"/>
        <v>1.0853085291199673</v>
      </c>
    </row>
    <row r="144" spans="1:6" ht="12.75">
      <c r="A144" s="17" t="s">
        <v>1105</v>
      </c>
      <c r="B144" s="108">
        <v>1077114800</v>
      </c>
      <c r="C144" s="108"/>
      <c r="D144" s="108">
        <v>1309980182</v>
      </c>
      <c r="E144" s="17"/>
      <c r="F144" s="14">
        <f t="shared" si="2"/>
        <v>1.2161936517815928</v>
      </c>
    </row>
    <row r="145" spans="1:6" ht="12.75">
      <c r="A145" s="17" t="s">
        <v>1106</v>
      </c>
      <c r="B145" s="108">
        <v>39189700</v>
      </c>
      <c r="C145" s="108"/>
      <c r="D145" s="108">
        <v>44475300</v>
      </c>
      <c r="E145" s="17"/>
      <c r="F145" s="14">
        <f t="shared" si="2"/>
        <v>1.1348721730454685</v>
      </c>
    </row>
    <row r="146" spans="1:6" ht="12.75">
      <c r="A146" s="8" t="s">
        <v>1993</v>
      </c>
      <c r="B146" s="28">
        <f>SUM(B147:B148)</f>
        <v>1457179300</v>
      </c>
      <c r="C146" s="28"/>
      <c r="D146" s="28">
        <f>SUM(D147:D148)</f>
        <v>1639288207</v>
      </c>
      <c r="E146" s="26"/>
      <c r="F146" s="10">
        <f t="shared" si="2"/>
        <v>1.1249735753177388</v>
      </c>
    </row>
    <row r="147" spans="1:6" ht="12.75">
      <c r="A147" s="17" t="s">
        <v>1994</v>
      </c>
      <c r="B147" s="108">
        <v>78662000</v>
      </c>
      <c r="C147" s="108"/>
      <c r="D147" s="108">
        <v>94798166</v>
      </c>
      <c r="E147" s="17"/>
      <c r="F147" s="14">
        <f t="shared" si="2"/>
        <v>1.2051329231395083</v>
      </c>
    </row>
    <row r="148" spans="1:6" ht="12.75">
      <c r="A148" s="17" t="s">
        <v>1995</v>
      </c>
      <c r="B148" s="108">
        <v>1378517300</v>
      </c>
      <c r="C148" s="108"/>
      <c r="D148" s="108">
        <v>1544490041</v>
      </c>
      <c r="E148" s="17"/>
      <c r="F148" s="14">
        <f t="shared" si="2"/>
        <v>1.120399461798557</v>
      </c>
    </row>
    <row r="149" spans="1:6" ht="12.75">
      <c r="A149" s="8" t="s">
        <v>1779</v>
      </c>
      <c r="B149" s="107">
        <v>1908474300</v>
      </c>
      <c r="C149" s="107"/>
      <c r="D149" s="107">
        <v>2057271717</v>
      </c>
      <c r="E149" s="26"/>
      <c r="F149" s="10">
        <f t="shared" si="2"/>
        <v>1.077966686268712</v>
      </c>
    </row>
    <row r="150" spans="1:6" ht="12.75">
      <c r="A150" s="8" t="s">
        <v>1996</v>
      </c>
      <c r="B150" s="28">
        <f>SUM(B151:B154)</f>
        <v>3159264400</v>
      </c>
      <c r="C150" s="28"/>
      <c r="D150" s="28">
        <f>SUM(D151:D154)</f>
        <v>3610927872</v>
      </c>
      <c r="E150" s="26"/>
      <c r="F150" s="10">
        <f t="shared" si="2"/>
        <v>1.142964758505176</v>
      </c>
    </row>
    <row r="151" spans="1:6" ht="12.75">
      <c r="A151" s="17" t="s">
        <v>1997</v>
      </c>
      <c r="B151" s="108">
        <v>81921100</v>
      </c>
      <c r="C151" s="108"/>
      <c r="D151" s="108">
        <v>88287860</v>
      </c>
      <c r="E151" s="17"/>
      <c r="F151" s="14">
        <f t="shared" si="2"/>
        <v>1.0777181947019754</v>
      </c>
    </row>
    <row r="152" spans="1:6" ht="12.75">
      <c r="A152" s="17" t="s">
        <v>1998</v>
      </c>
      <c r="B152" s="108">
        <v>842593700</v>
      </c>
      <c r="C152" s="108"/>
      <c r="D152" s="108">
        <v>952624786</v>
      </c>
      <c r="E152" s="17"/>
      <c r="F152" s="14">
        <f t="shared" si="2"/>
        <v>1.1305861721966353</v>
      </c>
    </row>
    <row r="153" spans="1:6" ht="12.75">
      <c r="A153" s="17" t="s">
        <v>1999</v>
      </c>
      <c r="B153" s="108">
        <v>667387400</v>
      </c>
      <c r="C153" s="108"/>
      <c r="D153" s="108">
        <v>812892356</v>
      </c>
      <c r="E153" s="17"/>
      <c r="F153" s="14">
        <f t="shared" si="2"/>
        <v>1.2180217307069328</v>
      </c>
    </row>
    <row r="154" spans="1:6" ht="12.75">
      <c r="A154" s="17" t="s">
        <v>1109</v>
      </c>
      <c r="B154" s="108">
        <v>1567362200</v>
      </c>
      <c r="C154" s="108"/>
      <c r="D154" s="108">
        <v>1757122870</v>
      </c>
      <c r="E154" s="17"/>
      <c r="F154" s="14">
        <f t="shared" si="2"/>
        <v>1.121070081950426</v>
      </c>
    </row>
    <row r="155" spans="1:6" ht="12.75">
      <c r="A155" s="8" t="s">
        <v>1110</v>
      </c>
      <c r="B155" s="28">
        <f>SUM(B156:B157)</f>
        <v>310105100</v>
      </c>
      <c r="C155" s="28"/>
      <c r="D155" s="28">
        <f>SUM(D156:D157)</f>
        <v>366421211</v>
      </c>
      <c r="E155" s="30"/>
      <c r="F155" s="10">
        <f t="shared" si="2"/>
        <v>1.181603304815045</v>
      </c>
    </row>
    <row r="156" spans="1:6" ht="12.75">
      <c r="A156" s="17" t="s">
        <v>1111</v>
      </c>
      <c r="B156" s="108">
        <v>112619200</v>
      </c>
      <c r="C156" s="108"/>
      <c r="D156" s="108">
        <v>135603221</v>
      </c>
      <c r="E156" s="17"/>
      <c r="F156" s="14">
        <f t="shared" si="2"/>
        <v>1.2040861682555017</v>
      </c>
    </row>
    <row r="157" spans="1:6" ht="12.75">
      <c r="A157" s="17" t="s">
        <v>1112</v>
      </c>
      <c r="B157" s="108">
        <v>197485900</v>
      </c>
      <c r="C157" s="108"/>
      <c r="D157" s="108">
        <v>230817990</v>
      </c>
      <c r="E157" s="17"/>
      <c r="F157" s="14">
        <f t="shared" si="2"/>
        <v>1.1687821257112534</v>
      </c>
    </row>
    <row r="158" spans="1:6" ht="12.75">
      <c r="A158" s="8" t="s">
        <v>1113</v>
      </c>
      <c r="B158" s="28">
        <f>SUM(B159:B160)</f>
        <v>1776267500</v>
      </c>
      <c r="C158" s="28"/>
      <c r="D158" s="28">
        <f>SUM(D159:D160)</f>
        <v>2046454034</v>
      </c>
      <c r="E158" s="26"/>
      <c r="F158" s="10">
        <f t="shared" si="2"/>
        <v>1.1521091468486588</v>
      </c>
    </row>
    <row r="159" spans="1:6" ht="12.75">
      <c r="A159" s="17" t="s">
        <v>1114</v>
      </c>
      <c r="B159" s="108">
        <v>1582777500</v>
      </c>
      <c r="C159" s="108"/>
      <c r="D159" s="108">
        <v>1814449964</v>
      </c>
      <c r="E159" s="17"/>
      <c r="F159" s="14">
        <f t="shared" si="2"/>
        <v>1.1463708348141164</v>
      </c>
    </row>
    <row r="160" spans="1:6" ht="12.75">
      <c r="A160" s="17" t="s">
        <v>1115</v>
      </c>
      <c r="B160" s="108">
        <v>193490000</v>
      </c>
      <c r="C160" s="108"/>
      <c r="D160" s="108">
        <v>232004070</v>
      </c>
      <c r="E160" s="17"/>
      <c r="F160" s="14">
        <f t="shared" si="2"/>
        <v>1.1990494082381518</v>
      </c>
    </row>
    <row r="161" spans="1:6" ht="12.75">
      <c r="A161" s="8" t="s">
        <v>1116</v>
      </c>
      <c r="B161" s="107">
        <v>1104469200</v>
      </c>
      <c r="C161" s="109"/>
      <c r="D161" s="107">
        <v>1355132476</v>
      </c>
      <c r="E161" s="26"/>
      <c r="F161" s="10">
        <f t="shared" si="2"/>
        <v>1.226953613554819</v>
      </c>
    </row>
    <row r="163" spans="1:6" ht="12.75">
      <c r="A163" s="8"/>
      <c r="B163" s="29"/>
      <c r="C163" s="29"/>
      <c r="D163" s="29"/>
      <c r="E163" s="17"/>
      <c r="F163" s="31"/>
    </row>
    <row r="164" spans="1:6" ht="12.75">
      <c r="A164" s="1" t="s">
        <v>1013</v>
      </c>
      <c r="B164" s="2"/>
      <c r="C164" s="2"/>
      <c r="D164" s="2"/>
      <c r="E164" s="2"/>
      <c r="F164" s="32"/>
    </row>
    <row r="165" spans="1:6" ht="12.75">
      <c r="A165" s="3"/>
      <c r="B165" s="17"/>
      <c r="C165" s="17"/>
      <c r="D165" s="17"/>
      <c r="E165" s="17"/>
      <c r="F165" s="31"/>
    </row>
    <row r="166" spans="1:6" ht="12.75">
      <c r="A166" s="4" t="s">
        <v>977</v>
      </c>
      <c r="B166" s="5">
        <v>2005</v>
      </c>
      <c r="C166" s="5" t="s">
        <v>978</v>
      </c>
      <c r="D166" s="5">
        <v>2005</v>
      </c>
      <c r="E166" s="4"/>
      <c r="F166" s="33"/>
    </row>
    <row r="167" spans="1:6" ht="13.5" thickBot="1">
      <c r="A167" s="24" t="s">
        <v>979</v>
      </c>
      <c r="B167" s="23" t="s">
        <v>980</v>
      </c>
      <c r="C167" s="24"/>
      <c r="D167" s="24" t="s">
        <v>981</v>
      </c>
      <c r="E167" s="24"/>
      <c r="F167" s="34" t="s">
        <v>982</v>
      </c>
    </row>
    <row r="168" spans="1:6" ht="12.75">
      <c r="A168" s="4"/>
      <c r="B168" s="4"/>
      <c r="C168" s="4"/>
      <c r="D168" s="4"/>
      <c r="E168" s="4"/>
      <c r="F168" s="33"/>
    </row>
    <row r="169" spans="1:6" ht="12.75">
      <c r="A169" s="8" t="s">
        <v>1117</v>
      </c>
      <c r="B169" s="28">
        <f>SUM(B170:B171)</f>
        <v>1306564800</v>
      </c>
      <c r="C169" s="28"/>
      <c r="D169" s="28">
        <f>SUM(D170:D171)</f>
        <v>1515775385</v>
      </c>
      <c r="E169" s="26"/>
      <c r="F169" s="10">
        <f aca="true" t="shared" si="3" ref="F169:F200">SUM(D169/B169)</f>
        <v>1.160122624610735</v>
      </c>
    </row>
    <row r="170" spans="1:6" ht="12.75">
      <c r="A170" s="17" t="s">
        <v>1118</v>
      </c>
      <c r="B170" s="108">
        <v>776027800</v>
      </c>
      <c r="C170" s="108"/>
      <c r="D170" s="108">
        <v>929105368</v>
      </c>
      <c r="E170" s="17"/>
      <c r="F170" s="14">
        <f t="shared" si="3"/>
        <v>1.1972578405051983</v>
      </c>
    </row>
    <row r="171" spans="1:6" ht="12.75">
      <c r="A171" s="17" t="s">
        <v>2834</v>
      </c>
      <c r="B171" s="108">
        <v>530537000</v>
      </c>
      <c r="C171" s="108"/>
      <c r="D171" s="108">
        <v>586670017</v>
      </c>
      <c r="E171" s="17"/>
      <c r="F171" s="14">
        <f t="shared" si="3"/>
        <v>1.1058041512656045</v>
      </c>
    </row>
    <row r="172" spans="1:6" ht="12.75">
      <c r="A172" s="8" t="s">
        <v>2835</v>
      </c>
      <c r="B172" s="28">
        <f>SUM(B173:B174)</f>
        <v>10505672000</v>
      </c>
      <c r="C172" s="28"/>
      <c r="D172" s="28">
        <f>SUM(D173:D174)</f>
        <v>12407981031</v>
      </c>
      <c r="E172" s="26"/>
      <c r="F172" s="10">
        <f t="shared" si="3"/>
        <v>1.181074473960352</v>
      </c>
    </row>
    <row r="173" spans="1:6" ht="12.75">
      <c r="A173" s="17" t="s">
        <v>1780</v>
      </c>
      <c r="B173" s="108">
        <v>47131800</v>
      </c>
      <c r="C173" s="108"/>
      <c r="D173" s="108">
        <v>64251695</v>
      </c>
      <c r="E173" s="17"/>
      <c r="F173" s="14">
        <f t="shared" si="3"/>
        <v>1.3632344828756806</v>
      </c>
    </row>
    <row r="174" spans="1:6" ht="12.75">
      <c r="A174" s="17" t="s">
        <v>2750</v>
      </c>
      <c r="B174" s="108">
        <v>10458540200</v>
      </c>
      <c r="C174" s="108"/>
      <c r="D174" s="108">
        <v>12343729336</v>
      </c>
      <c r="E174" s="17"/>
      <c r="F174" s="14">
        <f t="shared" si="3"/>
        <v>1.1802535631119915</v>
      </c>
    </row>
    <row r="175" spans="1:6" ht="12.75">
      <c r="A175" s="8" t="s">
        <v>2836</v>
      </c>
      <c r="B175" s="110">
        <v>892788900</v>
      </c>
      <c r="C175" s="110"/>
      <c r="D175" s="110">
        <v>1045072158</v>
      </c>
      <c r="E175" s="17"/>
      <c r="F175" s="10">
        <f t="shared" si="3"/>
        <v>1.1705702859880986</v>
      </c>
    </row>
    <row r="176" spans="1:6" ht="12.75">
      <c r="A176" s="8" t="s">
        <v>2837</v>
      </c>
      <c r="B176" s="28">
        <f>SUM(B177:B187)</f>
        <v>1201673400</v>
      </c>
      <c r="C176" s="28"/>
      <c r="D176" s="28">
        <f>SUM(D177:D187)</f>
        <v>1287140223</v>
      </c>
      <c r="E176" s="17"/>
      <c r="F176" s="10">
        <f t="shared" si="3"/>
        <v>1.071123171237709</v>
      </c>
    </row>
    <row r="177" spans="1:6" ht="12.75">
      <c r="A177" s="17" t="s">
        <v>2838</v>
      </c>
      <c r="B177" s="108">
        <v>84487700</v>
      </c>
      <c r="C177" s="108"/>
      <c r="D177" s="108">
        <v>98017970</v>
      </c>
      <c r="E177" s="17"/>
      <c r="F177" s="14">
        <f t="shared" si="3"/>
        <v>1.1601448494869668</v>
      </c>
    </row>
    <row r="178" spans="1:6" ht="12.75">
      <c r="A178" s="17" t="s">
        <v>905</v>
      </c>
      <c r="B178" s="108">
        <v>110554900</v>
      </c>
      <c r="C178" s="108"/>
      <c r="D178" s="108">
        <v>130004445</v>
      </c>
      <c r="E178" s="17"/>
      <c r="F178" s="14">
        <f t="shared" si="3"/>
        <v>1.1759265758460276</v>
      </c>
    </row>
    <row r="179" spans="1:6" ht="12.75">
      <c r="A179" s="17" t="s">
        <v>2839</v>
      </c>
      <c r="B179" s="108">
        <v>259922800</v>
      </c>
      <c r="C179" s="108"/>
      <c r="D179" s="108">
        <v>255186980</v>
      </c>
      <c r="E179" s="17"/>
      <c r="F179" s="14">
        <f t="shared" si="3"/>
        <v>0.9817798977234778</v>
      </c>
    </row>
    <row r="180" spans="1:6" ht="12.75">
      <c r="A180" s="17" t="s">
        <v>2840</v>
      </c>
      <c r="B180" s="108">
        <v>6766200</v>
      </c>
      <c r="C180" s="108"/>
      <c r="D180" s="108">
        <v>8000500</v>
      </c>
      <c r="E180" s="17"/>
      <c r="F180" s="14">
        <f t="shared" si="3"/>
        <v>1.1824214477845763</v>
      </c>
    </row>
    <row r="181" spans="1:6" ht="12.75">
      <c r="A181" s="17" t="s">
        <v>2841</v>
      </c>
      <c r="B181" s="108">
        <v>2498600</v>
      </c>
      <c r="C181" s="108"/>
      <c r="D181" s="108">
        <v>3015400</v>
      </c>
      <c r="E181" s="17"/>
      <c r="F181" s="14">
        <f t="shared" si="3"/>
        <v>1.2068358280637157</v>
      </c>
    </row>
    <row r="182" spans="1:6" ht="12.75">
      <c r="A182" s="17" t="s">
        <v>2842</v>
      </c>
      <c r="B182" s="108">
        <v>68269500</v>
      </c>
      <c r="C182" s="108"/>
      <c r="D182" s="108">
        <v>81448090</v>
      </c>
      <c r="E182" s="17"/>
      <c r="F182" s="14">
        <f t="shared" si="3"/>
        <v>1.1930377401328558</v>
      </c>
    </row>
    <row r="183" spans="1:6" ht="12.75">
      <c r="A183" s="17" t="s">
        <v>2843</v>
      </c>
      <c r="B183" s="108">
        <v>73697300</v>
      </c>
      <c r="C183" s="108"/>
      <c r="D183" s="108">
        <v>95155718</v>
      </c>
      <c r="E183" s="17"/>
      <c r="F183" s="14">
        <f t="shared" si="3"/>
        <v>1.2911696629320206</v>
      </c>
    </row>
    <row r="184" spans="1:6" ht="12.75">
      <c r="A184" s="17" t="s">
        <v>2844</v>
      </c>
      <c r="B184" s="108">
        <v>53326500</v>
      </c>
      <c r="C184" s="108"/>
      <c r="D184" s="108">
        <v>53699800</v>
      </c>
      <c r="E184" s="17"/>
      <c r="F184" s="14">
        <f t="shared" si="3"/>
        <v>1.0070002719098385</v>
      </c>
    </row>
    <row r="185" spans="1:6" ht="12.75">
      <c r="A185" s="17" t="s">
        <v>1138</v>
      </c>
      <c r="B185" s="108">
        <v>296651500</v>
      </c>
      <c r="C185" s="108"/>
      <c r="D185" s="108">
        <v>292095005</v>
      </c>
      <c r="E185" s="17"/>
      <c r="F185" s="14">
        <f t="shared" si="3"/>
        <v>0.9846402428438757</v>
      </c>
    </row>
    <row r="186" spans="1:6" ht="12.75">
      <c r="A186" s="17" t="s">
        <v>1139</v>
      </c>
      <c r="B186" s="108">
        <v>197068300</v>
      </c>
      <c r="C186" s="108"/>
      <c r="D186" s="108">
        <v>218107415</v>
      </c>
      <c r="E186" s="17"/>
      <c r="F186" s="14">
        <f t="shared" si="3"/>
        <v>1.1067605241431524</v>
      </c>
    </row>
    <row r="187" spans="1:6" ht="12.75">
      <c r="A187" s="17" t="s">
        <v>1140</v>
      </c>
      <c r="B187" s="108">
        <v>48430100</v>
      </c>
      <c r="C187" s="108"/>
      <c r="D187" s="108">
        <v>52408900</v>
      </c>
      <c r="E187" s="17"/>
      <c r="F187" s="14">
        <f t="shared" si="3"/>
        <v>1.082155518985094</v>
      </c>
    </row>
    <row r="188" spans="1:6" ht="12.75">
      <c r="A188" s="8" t="s">
        <v>1141</v>
      </c>
      <c r="B188" s="28">
        <f>SUM(B189:B190)</f>
        <v>358600800</v>
      </c>
      <c r="C188" s="28"/>
      <c r="D188" s="28">
        <f>SUM(D189:D190)</f>
        <v>396087155</v>
      </c>
      <c r="E188" s="26"/>
      <c r="F188" s="10">
        <f t="shared" si="3"/>
        <v>1.1045350568096892</v>
      </c>
    </row>
    <row r="189" spans="1:6" ht="12.75">
      <c r="A189" s="17" t="s">
        <v>1142</v>
      </c>
      <c r="B189" s="108">
        <v>296291500</v>
      </c>
      <c r="C189" s="108"/>
      <c r="D189" s="108">
        <v>315017620</v>
      </c>
      <c r="E189" s="17"/>
      <c r="F189" s="14">
        <f t="shared" si="3"/>
        <v>1.0632016780771638</v>
      </c>
    </row>
    <row r="190" spans="1:6" ht="12.75">
      <c r="A190" s="17" t="s">
        <v>1143</v>
      </c>
      <c r="B190" s="108">
        <v>62309300</v>
      </c>
      <c r="C190" s="108"/>
      <c r="D190" s="108">
        <v>81069535</v>
      </c>
      <c r="E190" s="17"/>
      <c r="F190" s="14">
        <f t="shared" si="3"/>
        <v>1.301082422688106</v>
      </c>
    </row>
    <row r="191" spans="1:6" ht="12.75">
      <c r="A191" s="8" t="s">
        <v>1144</v>
      </c>
      <c r="B191" s="28">
        <f>SUM(B192:B195)</f>
        <v>1267363300</v>
      </c>
      <c r="C191" s="28"/>
      <c r="D191" s="28">
        <f>SUM(D192:D195)</f>
        <v>1447577905</v>
      </c>
      <c r="E191" s="26"/>
      <c r="F191" s="10">
        <f t="shared" si="3"/>
        <v>1.1421964838337988</v>
      </c>
    </row>
    <row r="192" spans="1:6" ht="12.75">
      <c r="A192" s="17" t="s">
        <v>1145</v>
      </c>
      <c r="B192" s="108">
        <v>77272300</v>
      </c>
      <c r="C192" s="108"/>
      <c r="D192" s="108">
        <v>90775941</v>
      </c>
      <c r="E192" s="17"/>
      <c r="F192" s="14">
        <f t="shared" si="3"/>
        <v>1.1747539674631142</v>
      </c>
    </row>
    <row r="193" spans="1:6" ht="12.75">
      <c r="A193" s="17" t="s">
        <v>1146</v>
      </c>
      <c r="B193" s="108">
        <v>50997500</v>
      </c>
      <c r="C193" s="108"/>
      <c r="D193" s="108">
        <v>64938425</v>
      </c>
      <c r="E193" s="17"/>
      <c r="F193" s="14">
        <f t="shared" si="3"/>
        <v>1.2733648708270013</v>
      </c>
    </row>
    <row r="194" spans="1:6" ht="12.75">
      <c r="A194" s="17" t="s">
        <v>1147</v>
      </c>
      <c r="B194" s="108">
        <v>90153900</v>
      </c>
      <c r="C194" s="108"/>
      <c r="D194" s="108">
        <v>109515099</v>
      </c>
      <c r="E194" s="17"/>
      <c r="F194" s="14">
        <f t="shared" si="3"/>
        <v>1.2147571985238574</v>
      </c>
    </row>
    <row r="195" spans="1:6" ht="12.75">
      <c r="A195" s="17" t="s">
        <v>1148</v>
      </c>
      <c r="B195" s="108">
        <v>1048939600</v>
      </c>
      <c r="C195" s="108"/>
      <c r="D195" s="108">
        <v>1182348440</v>
      </c>
      <c r="E195" s="17"/>
      <c r="F195" s="14">
        <f t="shared" si="3"/>
        <v>1.127184482309563</v>
      </c>
    </row>
    <row r="196" spans="1:6" ht="12.75">
      <c r="A196" s="8" t="s">
        <v>1149</v>
      </c>
      <c r="B196" s="28">
        <f>SUM(B197:B200)</f>
        <v>203068200</v>
      </c>
      <c r="C196" s="28"/>
      <c r="D196" s="28">
        <f>SUM(D197:D200)</f>
        <v>256856169</v>
      </c>
      <c r="E196" s="26"/>
      <c r="F196" s="10">
        <f t="shared" si="3"/>
        <v>1.264876376507991</v>
      </c>
    </row>
    <row r="197" spans="1:6" ht="12.75">
      <c r="A197" s="17" t="s">
        <v>1150</v>
      </c>
      <c r="B197" s="108">
        <v>65419100</v>
      </c>
      <c r="C197" s="108"/>
      <c r="D197" s="108">
        <v>88009260</v>
      </c>
      <c r="E197" s="17"/>
      <c r="F197" s="14">
        <f t="shared" si="3"/>
        <v>1.3453144418067506</v>
      </c>
    </row>
    <row r="198" spans="1:6" ht="12.75">
      <c r="A198" s="17" t="s">
        <v>1151</v>
      </c>
      <c r="B198" s="108">
        <v>51382700</v>
      </c>
      <c r="C198" s="108"/>
      <c r="D198" s="108">
        <v>61898845</v>
      </c>
      <c r="E198" s="17"/>
      <c r="F198" s="14">
        <f t="shared" si="3"/>
        <v>1.2046631453777243</v>
      </c>
    </row>
    <row r="199" spans="1:6" ht="12.75">
      <c r="A199" s="17" t="s">
        <v>2000</v>
      </c>
      <c r="B199" s="108">
        <v>23134300</v>
      </c>
      <c r="C199" s="108"/>
      <c r="D199" s="108">
        <v>27913500</v>
      </c>
      <c r="E199" s="17"/>
      <c r="F199" s="14">
        <f t="shared" si="3"/>
        <v>1.2065850274268077</v>
      </c>
    </row>
    <row r="200" spans="1:6" ht="12.75">
      <c r="A200" s="17" t="s">
        <v>2001</v>
      </c>
      <c r="B200" s="108">
        <v>63132100</v>
      </c>
      <c r="C200" s="108"/>
      <c r="D200" s="108">
        <v>79034564</v>
      </c>
      <c r="E200" s="17"/>
      <c r="F200" s="14">
        <f t="shared" si="3"/>
        <v>1.2518918901794809</v>
      </c>
    </row>
    <row r="201" spans="1:6" ht="12.75">
      <c r="A201" s="8" t="s">
        <v>2002</v>
      </c>
      <c r="B201" s="107">
        <v>624190800</v>
      </c>
      <c r="C201" s="109"/>
      <c r="D201" s="107">
        <v>737139753</v>
      </c>
      <c r="E201" s="26"/>
      <c r="F201" s="10">
        <f aca="true" t="shared" si="4" ref="F201:F218">SUM(D201/B201)</f>
        <v>1.1809526077603194</v>
      </c>
    </row>
    <row r="202" spans="1:6" ht="12.75">
      <c r="A202" s="8" t="s">
        <v>2003</v>
      </c>
      <c r="B202" s="107">
        <v>448922900</v>
      </c>
      <c r="C202" s="109"/>
      <c r="D202" s="107">
        <v>500573552</v>
      </c>
      <c r="E202" s="26"/>
      <c r="F202" s="10">
        <f t="shared" si="4"/>
        <v>1.1150546162826624</v>
      </c>
    </row>
    <row r="203" spans="1:6" ht="12.75">
      <c r="A203" s="8" t="s">
        <v>2004</v>
      </c>
      <c r="B203" s="28">
        <f>SUM(B204:B206)</f>
        <v>480941600</v>
      </c>
      <c r="C203" s="28"/>
      <c r="D203" s="28">
        <f>SUM(D204:D206)</f>
        <v>592761509</v>
      </c>
      <c r="E203" s="26"/>
      <c r="F203" s="10">
        <f t="shared" si="4"/>
        <v>1.23250205222422</v>
      </c>
    </row>
    <row r="204" spans="1:6" ht="12.75">
      <c r="A204" s="17" t="s">
        <v>2005</v>
      </c>
      <c r="B204" s="108">
        <v>132137100</v>
      </c>
      <c r="C204" s="108"/>
      <c r="D204" s="108">
        <v>168014433</v>
      </c>
      <c r="E204" s="17"/>
      <c r="F204" s="14">
        <f t="shared" si="4"/>
        <v>1.27151597091203</v>
      </c>
    </row>
    <row r="205" spans="1:6" ht="12.75">
      <c r="A205" s="17" t="s">
        <v>2006</v>
      </c>
      <c r="B205" s="108">
        <v>256340000</v>
      </c>
      <c r="C205" s="108"/>
      <c r="D205" s="108">
        <v>316014110</v>
      </c>
      <c r="E205" s="17"/>
      <c r="F205" s="14">
        <f t="shared" si="4"/>
        <v>1.2327928142310993</v>
      </c>
    </row>
    <row r="206" spans="1:6" ht="12.75">
      <c r="A206" s="17" t="s">
        <v>286</v>
      </c>
      <c r="B206" s="108">
        <v>92464500</v>
      </c>
      <c r="C206" s="108"/>
      <c r="D206" s="108">
        <v>108732966</v>
      </c>
      <c r="E206" s="17"/>
      <c r="F206" s="14">
        <f t="shared" si="4"/>
        <v>1.1759428321139465</v>
      </c>
    </row>
    <row r="207" spans="1:6" ht="12.75">
      <c r="A207" s="8" t="s">
        <v>287</v>
      </c>
      <c r="B207" s="28">
        <f>SUM(B208:B209)</f>
        <v>223595700</v>
      </c>
      <c r="C207" s="28"/>
      <c r="D207" s="28">
        <f>SUM(D208:D209)</f>
        <v>278192387</v>
      </c>
      <c r="E207" s="17"/>
      <c r="F207" s="10">
        <f t="shared" si="4"/>
        <v>1.2441759255656526</v>
      </c>
    </row>
    <row r="208" spans="1:6" ht="12.75">
      <c r="A208" s="17" t="s">
        <v>1119</v>
      </c>
      <c r="B208" s="108">
        <v>103867900</v>
      </c>
      <c r="C208" s="108"/>
      <c r="D208" s="108">
        <v>125679654</v>
      </c>
      <c r="E208" s="17"/>
      <c r="F208" s="14">
        <f t="shared" si="4"/>
        <v>1.2099951380551643</v>
      </c>
    </row>
    <row r="209" spans="1:6" ht="12.75">
      <c r="A209" s="17" t="s">
        <v>1120</v>
      </c>
      <c r="B209" s="108">
        <v>119727800</v>
      </c>
      <c r="C209" s="108"/>
      <c r="D209" s="108">
        <v>152512733</v>
      </c>
      <c r="E209" s="17"/>
      <c r="F209" s="14">
        <f t="shared" si="4"/>
        <v>1.2738289102447384</v>
      </c>
    </row>
    <row r="210" spans="1:6" ht="12.75">
      <c r="A210" s="8" t="s">
        <v>1121</v>
      </c>
      <c r="B210" s="107">
        <v>1431972900</v>
      </c>
      <c r="C210" s="109"/>
      <c r="D210" s="107">
        <v>1554245490</v>
      </c>
      <c r="E210" s="26"/>
      <c r="F210" s="10">
        <f t="shared" si="4"/>
        <v>1.085387502794222</v>
      </c>
    </row>
    <row r="211" spans="1:6" ht="12.75">
      <c r="A211" s="8" t="s">
        <v>1122</v>
      </c>
      <c r="B211" s="28">
        <f>SUM(B212:B214)</f>
        <v>1097010000</v>
      </c>
      <c r="C211" s="28"/>
      <c r="D211" s="28">
        <f>SUM(D212:D214)</f>
        <v>1250842213</v>
      </c>
      <c r="E211" s="26"/>
      <c r="F211" s="10">
        <f t="shared" si="4"/>
        <v>1.1402286332850202</v>
      </c>
    </row>
    <row r="212" spans="1:6" ht="12.75">
      <c r="A212" s="17" t="s">
        <v>1123</v>
      </c>
      <c r="B212" s="108">
        <v>335294600</v>
      </c>
      <c r="C212" s="108"/>
      <c r="D212" s="108">
        <v>401962330</v>
      </c>
      <c r="E212" s="17"/>
      <c r="F212" s="14">
        <f t="shared" si="4"/>
        <v>1.1988332946608744</v>
      </c>
    </row>
    <row r="213" spans="1:6" ht="12.75">
      <c r="A213" s="17" t="s">
        <v>1124</v>
      </c>
      <c r="B213" s="108">
        <v>720941200</v>
      </c>
      <c r="C213" s="108"/>
      <c r="D213" s="108">
        <v>802214303</v>
      </c>
      <c r="E213" s="17"/>
      <c r="F213" s="14">
        <f t="shared" si="4"/>
        <v>1.112731944019845</v>
      </c>
    </row>
    <row r="214" spans="1:6" ht="12.75">
      <c r="A214" s="17" t="s">
        <v>1125</v>
      </c>
      <c r="B214" s="108">
        <v>40774200</v>
      </c>
      <c r="C214" s="108"/>
      <c r="D214" s="108">
        <v>46665580</v>
      </c>
      <c r="E214" s="17"/>
      <c r="F214" s="14">
        <f t="shared" si="4"/>
        <v>1.1444879359987443</v>
      </c>
    </row>
    <row r="215" spans="1:6" ht="12.75">
      <c r="A215" s="8" t="s">
        <v>1126</v>
      </c>
      <c r="B215" s="28">
        <f>SUM(B216:B218)</f>
        <v>825630800</v>
      </c>
      <c r="C215" s="28"/>
      <c r="D215" s="28">
        <f>SUM(D216:D218)</f>
        <v>919822541</v>
      </c>
      <c r="E215" s="26"/>
      <c r="F215" s="10">
        <f t="shared" si="4"/>
        <v>1.114084577513339</v>
      </c>
    </row>
    <row r="216" spans="1:6" ht="12.75">
      <c r="A216" s="17" t="s">
        <v>1127</v>
      </c>
      <c r="B216" s="108">
        <v>424934500</v>
      </c>
      <c r="C216" s="108"/>
      <c r="D216" s="108">
        <v>477743615</v>
      </c>
      <c r="E216" s="17"/>
      <c r="F216" s="14">
        <f t="shared" si="4"/>
        <v>1.1242758942848838</v>
      </c>
    </row>
    <row r="217" spans="1:6" ht="12.75">
      <c r="A217" s="17" t="s">
        <v>2751</v>
      </c>
      <c r="B217" s="108">
        <v>391290600</v>
      </c>
      <c r="C217" s="108"/>
      <c r="D217" s="108">
        <v>432096961</v>
      </c>
      <c r="E217" s="17"/>
      <c r="F217" s="14">
        <f t="shared" si="4"/>
        <v>1.104286586490961</v>
      </c>
    </row>
    <row r="218" spans="1:6" ht="12.75">
      <c r="A218" s="17" t="s">
        <v>1128</v>
      </c>
      <c r="B218" s="108">
        <v>9405700</v>
      </c>
      <c r="C218" s="108"/>
      <c r="D218" s="108">
        <v>9981965</v>
      </c>
      <c r="E218" s="17"/>
      <c r="F218" s="14">
        <f t="shared" si="4"/>
        <v>1.0612676355826787</v>
      </c>
    </row>
    <row r="220" spans="1:6" ht="12.75">
      <c r="A220" s="1" t="s">
        <v>1013</v>
      </c>
      <c r="B220" s="2"/>
      <c r="C220" s="2"/>
      <c r="D220" s="2"/>
      <c r="E220" s="2"/>
      <c r="F220" s="32"/>
    </row>
    <row r="221" spans="1:6" ht="12.75">
      <c r="A221" s="3"/>
      <c r="B221" s="17"/>
      <c r="C221" s="17"/>
      <c r="D221" s="17"/>
      <c r="E221" s="17"/>
      <c r="F221" s="31"/>
    </row>
    <row r="222" spans="1:6" ht="12.75">
      <c r="A222" s="4" t="s">
        <v>977</v>
      </c>
      <c r="B222" s="5">
        <v>2005</v>
      </c>
      <c r="C222" s="5" t="s">
        <v>978</v>
      </c>
      <c r="D222" s="5">
        <v>2005</v>
      </c>
      <c r="E222" s="4"/>
      <c r="F222" s="33"/>
    </row>
    <row r="223" spans="1:6" ht="13.5" thickBot="1">
      <c r="A223" s="24" t="s">
        <v>979</v>
      </c>
      <c r="B223" s="23" t="s">
        <v>980</v>
      </c>
      <c r="C223" s="24"/>
      <c r="D223" s="24" t="s">
        <v>981</v>
      </c>
      <c r="E223" s="24"/>
      <c r="F223" s="34" t="s">
        <v>982</v>
      </c>
    </row>
    <row r="224" spans="1:6" ht="12.75">
      <c r="A224" s="17"/>
      <c r="B224" s="17"/>
      <c r="C224" s="17"/>
      <c r="D224" s="17"/>
      <c r="E224" s="17"/>
      <c r="F224" s="31"/>
    </row>
    <row r="225" spans="1:6" ht="12.75">
      <c r="A225" s="8" t="s">
        <v>1129</v>
      </c>
      <c r="B225" s="28">
        <f>SUM(B226:B227)</f>
        <v>876483900</v>
      </c>
      <c r="C225" s="28"/>
      <c r="D225" s="28">
        <f>SUM(D226:D227)</f>
        <v>1030081418</v>
      </c>
      <c r="E225" s="26"/>
      <c r="F225" s="10">
        <f aca="true" t="shared" si="5" ref="F225:F241">SUM(D225/B225)</f>
        <v>1.1752428287616008</v>
      </c>
    </row>
    <row r="226" spans="1:6" ht="12.75">
      <c r="A226" s="17" t="s">
        <v>1130</v>
      </c>
      <c r="B226" s="108">
        <v>858739000</v>
      </c>
      <c r="C226" s="108"/>
      <c r="D226" s="108">
        <v>1006968698</v>
      </c>
      <c r="E226" s="17"/>
      <c r="F226" s="14">
        <f t="shared" si="5"/>
        <v>1.1726132130950149</v>
      </c>
    </row>
    <row r="227" spans="1:6" ht="12.75">
      <c r="A227" s="17" t="s">
        <v>1131</v>
      </c>
      <c r="B227" s="108">
        <v>17744900</v>
      </c>
      <c r="C227" s="108"/>
      <c r="D227" s="108">
        <v>23112720</v>
      </c>
      <c r="E227" s="17"/>
      <c r="F227" s="14">
        <f t="shared" si="5"/>
        <v>1.302499309660804</v>
      </c>
    </row>
    <row r="228" spans="1:6" ht="12.75">
      <c r="A228" s="8" t="s">
        <v>1132</v>
      </c>
      <c r="B228" s="107">
        <v>271973800</v>
      </c>
      <c r="C228" s="109"/>
      <c r="D228" s="107">
        <v>331743980</v>
      </c>
      <c r="E228" s="26"/>
      <c r="F228" s="10">
        <f t="shared" si="5"/>
        <v>1.2197644773136236</v>
      </c>
    </row>
    <row r="229" spans="1:6" ht="12.75">
      <c r="A229" s="8" t="s">
        <v>1133</v>
      </c>
      <c r="B229" s="28">
        <f>SUM(B230:B241)</f>
        <v>1356382100</v>
      </c>
      <c r="C229" s="28"/>
      <c r="D229" s="28">
        <f>SUM(D230:D241)</f>
        <v>1558661314</v>
      </c>
      <c r="E229" s="26"/>
      <c r="F229" s="10">
        <f t="shared" si="5"/>
        <v>1.1491314387000535</v>
      </c>
    </row>
    <row r="230" spans="1:6" ht="12.75">
      <c r="A230" s="17" t="s">
        <v>1134</v>
      </c>
      <c r="B230" s="108">
        <v>38175400</v>
      </c>
      <c r="C230" s="108"/>
      <c r="D230" s="108">
        <v>42894563</v>
      </c>
      <c r="E230" s="17"/>
      <c r="F230" s="14">
        <f t="shared" si="5"/>
        <v>1.1236179057717797</v>
      </c>
    </row>
    <row r="231" spans="1:6" ht="12.75">
      <c r="A231" s="17" t="s">
        <v>1135</v>
      </c>
      <c r="B231" s="108">
        <v>49355400</v>
      </c>
      <c r="C231" s="108"/>
      <c r="D231" s="108">
        <v>57857980</v>
      </c>
      <c r="E231" s="17"/>
      <c r="F231" s="14">
        <f t="shared" si="5"/>
        <v>1.172272537554148</v>
      </c>
    </row>
    <row r="232" spans="1:6" ht="12.75">
      <c r="A232" s="17" t="s">
        <v>1136</v>
      </c>
      <c r="B232" s="108">
        <v>16991000</v>
      </c>
      <c r="C232" s="108"/>
      <c r="D232" s="108">
        <v>20303070</v>
      </c>
      <c r="E232" s="17"/>
      <c r="F232" s="14">
        <f t="shared" si="5"/>
        <v>1.1949308457418633</v>
      </c>
    </row>
    <row r="233" spans="1:6" ht="12.75">
      <c r="A233" s="17" t="s">
        <v>1137</v>
      </c>
      <c r="B233" s="108">
        <v>210313700</v>
      </c>
      <c r="C233" s="108"/>
      <c r="D233" s="108">
        <v>240192585</v>
      </c>
      <c r="E233" s="17"/>
      <c r="F233" s="14">
        <f t="shared" si="5"/>
        <v>1.1420681819586647</v>
      </c>
    </row>
    <row r="234" spans="1:6" ht="12.75">
      <c r="A234" s="17" t="s">
        <v>2007</v>
      </c>
      <c r="B234" s="108">
        <v>22321600</v>
      </c>
      <c r="C234" s="108"/>
      <c r="D234" s="108">
        <v>35903530</v>
      </c>
      <c r="E234" s="17"/>
      <c r="F234" s="14">
        <f t="shared" si="5"/>
        <v>1.6084657909827254</v>
      </c>
    </row>
    <row r="235" spans="1:6" ht="12.75">
      <c r="A235" s="17" t="s">
        <v>2008</v>
      </c>
      <c r="B235" s="108">
        <v>180340000</v>
      </c>
      <c r="C235" s="108"/>
      <c r="D235" s="108">
        <v>176124600</v>
      </c>
      <c r="E235" s="17"/>
      <c r="F235" s="14">
        <f t="shared" si="5"/>
        <v>0.9766252633913719</v>
      </c>
    </row>
    <row r="236" spans="1:6" ht="12.75">
      <c r="A236" s="17" t="s">
        <v>2009</v>
      </c>
      <c r="B236" s="108">
        <v>243851300</v>
      </c>
      <c r="C236" s="108"/>
      <c r="D236" s="108">
        <v>273276380</v>
      </c>
      <c r="E236" s="17"/>
      <c r="F236" s="14">
        <f t="shared" si="5"/>
        <v>1.1206681284864997</v>
      </c>
    </row>
    <row r="237" spans="1:6" ht="12.75">
      <c r="A237" s="17" t="s">
        <v>2010</v>
      </c>
      <c r="B237" s="108">
        <v>55497800</v>
      </c>
      <c r="C237" s="108"/>
      <c r="D237" s="108">
        <v>68457570</v>
      </c>
      <c r="E237" s="17"/>
      <c r="F237" s="14">
        <f t="shared" si="5"/>
        <v>1.2335186259635518</v>
      </c>
    </row>
    <row r="238" spans="1:6" ht="12.75">
      <c r="A238" s="17" t="s">
        <v>2011</v>
      </c>
      <c r="B238" s="108">
        <v>9792500</v>
      </c>
      <c r="C238" s="108"/>
      <c r="D238" s="108">
        <v>12557050</v>
      </c>
      <c r="E238" s="17"/>
      <c r="F238" s="14">
        <f t="shared" si="5"/>
        <v>1.2823129946387541</v>
      </c>
    </row>
    <row r="239" spans="1:6" ht="12.75">
      <c r="A239" s="17" t="s">
        <v>2012</v>
      </c>
      <c r="B239" s="108">
        <v>187319000</v>
      </c>
      <c r="C239" s="108"/>
      <c r="D239" s="108">
        <v>222177246</v>
      </c>
      <c r="E239" s="17"/>
      <c r="F239" s="14">
        <f t="shared" si="5"/>
        <v>1.186090284487959</v>
      </c>
    </row>
    <row r="240" spans="1:6" ht="12.75">
      <c r="A240" s="17" t="s">
        <v>2013</v>
      </c>
      <c r="B240" s="108">
        <v>67990200</v>
      </c>
      <c r="C240" s="108"/>
      <c r="D240" s="108">
        <v>86933000</v>
      </c>
      <c r="E240" s="17"/>
      <c r="F240" s="14">
        <f t="shared" si="5"/>
        <v>1.2786107409597265</v>
      </c>
    </row>
    <row r="241" spans="1:6" ht="12.75">
      <c r="A241" s="17" t="s">
        <v>2014</v>
      </c>
      <c r="B241" s="108">
        <v>274434200</v>
      </c>
      <c r="C241" s="108"/>
      <c r="D241" s="108">
        <v>321983740</v>
      </c>
      <c r="E241" s="17"/>
      <c r="F241" s="14">
        <f t="shared" si="5"/>
        <v>1.1732639007820453</v>
      </c>
    </row>
    <row r="242" spans="1:6" ht="12.75">
      <c r="A242" s="17"/>
      <c r="B242" s="29"/>
      <c r="C242" s="29"/>
      <c r="D242" s="29"/>
      <c r="E242" s="17"/>
      <c r="F242" s="14"/>
    </row>
    <row r="243" spans="1:6" ht="12.75">
      <c r="A243" s="17"/>
      <c r="B243" s="29"/>
      <c r="C243" s="29"/>
      <c r="D243" s="29"/>
      <c r="E243" s="17"/>
      <c r="F243" s="14"/>
    </row>
    <row r="244" spans="1:6" ht="15.75">
      <c r="A244" s="22" t="s">
        <v>2015</v>
      </c>
      <c r="B244" s="28">
        <f>+B59+B64+B70+B76+B79+B80+B84+B89+B90+B93+B97+B98+B103+B114+B121+B124+B125+B130+B134+B140+B146+B149+B150+B155+B158+B161+B169+B172+B175+B176+B188+B191+B196+B201+B202+B203+B207+B210+B211+B215+B225+B228+B229</f>
        <v>48948623700</v>
      </c>
      <c r="C244" s="28"/>
      <c r="D244" s="28">
        <f>+D59+D64+D70+D76+D79+D80+D84+D89+D90+D93+D97+D98+D103+D114+D121+D124+D125+D130+D134+D140+D146+D149+D150+D155+D158+D161+D169+D172+D175+D176+D188+D191+D196+D201+D202+D203+D207+D210+D211+D215+D225+D228+D229</f>
        <v>56381631140</v>
      </c>
      <c r="E244" s="26"/>
      <c r="F244" s="10">
        <f>SUM(D244/B244)</f>
        <v>1.1518532468973177</v>
      </c>
    </row>
    <row r="246" spans="1:6" ht="12.75">
      <c r="A246" s="17" t="s">
        <v>2016</v>
      </c>
      <c r="B246" s="17" t="s">
        <v>2017</v>
      </c>
      <c r="C246" s="17"/>
      <c r="D246" s="59" t="s">
        <v>2018</v>
      </c>
      <c r="E246" s="59"/>
      <c r="F246" s="36"/>
    </row>
    <row r="247" spans="1:6" ht="12.75">
      <c r="A247" s="17" t="s">
        <v>2019</v>
      </c>
      <c r="B247" s="17" t="s">
        <v>2020</v>
      </c>
      <c r="C247" s="17"/>
      <c r="D247" s="59" t="s">
        <v>2021</v>
      </c>
      <c r="E247" s="36"/>
      <c r="F247" s="36"/>
    </row>
    <row r="248" spans="1:6" ht="12.75">
      <c r="A248" s="17" t="s">
        <v>2022</v>
      </c>
      <c r="B248" s="17" t="s">
        <v>2020</v>
      </c>
      <c r="C248" s="17"/>
      <c r="D248" s="59" t="s">
        <v>2021</v>
      </c>
      <c r="E248" s="36"/>
      <c r="F248" s="36"/>
    </row>
    <row r="249" spans="1:6" ht="12.75">
      <c r="A249" s="17" t="s">
        <v>2023</v>
      </c>
      <c r="B249" s="17" t="s">
        <v>2024</v>
      </c>
      <c r="C249" s="17"/>
      <c r="D249" s="59" t="s">
        <v>2021</v>
      </c>
      <c r="E249" s="36"/>
      <c r="F249" s="36"/>
    </row>
    <row r="250" spans="1:7" ht="12.75">
      <c r="A250" s="17"/>
      <c r="B250" s="17"/>
      <c r="C250" s="17"/>
      <c r="D250" s="17"/>
      <c r="E250" s="17"/>
      <c r="F250" s="31"/>
      <c r="G250" s="90"/>
    </row>
    <row r="251" spans="1:6" ht="12.75">
      <c r="A251" s="1" t="s">
        <v>2025</v>
      </c>
      <c r="B251" s="2"/>
      <c r="C251" s="2"/>
      <c r="D251" s="2"/>
      <c r="E251" s="2"/>
      <c r="F251" s="32"/>
    </row>
    <row r="252" spans="1:6" ht="12.75">
      <c r="A252" s="3"/>
      <c r="B252" s="17"/>
      <c r="C252" s="17"/>
      <c r="D252" s="17"/>
      <c r="E252" s="17"/>
      <c r="F252" s="31"/>
    </row>
    <row r="253" spans="1:6" ht="12.75">
      <c r="A253" s="4" t="s">
        <v>977</v>
      </c>
      <c r="B253" s="5">
        <v>2005</v>
      </c>
      <c r="C253" s="5" t="s">
        <v>978</v>
      </c>
      <c r="D253" s="5">
        <v>2005</v>
      </c>
      <c r="E253" s="4"/>
      <c r="F253" s="33"/>
    </row>
    <row r="254" spans="1:6" ht="13.5" thickBot="1">
      <c r="A254" s="24" t="s">
        <v>979</v>
      </c>
      <c r="B254" s="23" t="s">
        <v>980</v>
      </c>
      <c r="C254" s="24"/>
      <c r="D254" s="24" t="s">
        <v>981</v>
      </c>
      <c r="E254" s="24"/>
      <c r="F254" s="34" t="s">
        <v>982</v>
      </c>
    </row>
    <row r="255" spans="1:6" ht="12.75">
      <c r="A255" s="17"/>
      <c r="B255" s="17"/>
      <c r="C255" s="17"/>
      <c r="D255" s="17"/>
      <c r="E255" s="17"/>
      <c r="F255" s="31"/>
    </row>
    <row r="256" spans="1:6" ht="12.75">
      <c r="A256" s="8" t="s">
        <v>1776</v>
      </c>
      <c r="B256" s="35">
        <f>SUM(B257:B262)</f>
        <v>233979400</v>
      </c>
      <c r="C256" s="35"/>
      <c r="D256" s="35">
        <f>SUM(D257:D262)</f>
        <v>101915543</v>
      </c>
      <c r="E256" s="37"/>
      <c r="F256" s="10">
        <f>SUM(D256/B256)</f>
        <v>0.4355748540256108</v>
      </c>
    </row>
    <row r="257" spans="1:6" ht="12.75">
      <c r="A257" s="17" t="s">
        <v>2026</v>
      </c>
      <c r="B257" s="108">
        <v>26416000</v>
      </c>
      <c r="C257" s="108"/>
      <c r="D257" s="108">
        <v>13966270</v>
      </c>
      <c r="E257" s="17"/>
      <c r="F257" s="14">
        <f>SUM(D257/B257)</f>
        <v>0.5287049515445185</v>
      </c>
    </row>
    <row r="258" spans="1:6" ht="12.75">
      <c r="A258" s="17" t="s">
        <v>2027</v>
      </c>
      <c r="B258" s="108">
        <v>139663300</v>
      </c>
      <c r="C258" s="108"/>
      <c r="D258" s="108">
        <v>65127142</v>
      </c>
      <c r="E258" s="17"/>
      <c r="F258" s="14">
        <f>SUM(D258/B258)</f>
        <v>0.46631535986905653</v>
      </c>
    </row>
    <row r="259" spans="1:6" ht="12.75">
      <c r="A259" s="17" t="s">
        <v>2028</v>
      </c>
      <c r="B259" s="108">
        <v>32155500</v>
      </c>
      <c r="C259" s="108"/>
      <c r="D259" s="108">
        <v>17625991</v>
      </c>
      <c r="E259" s="17"/>
      <c r="F259" s="14">
        <f>SUM(D259/B259)</f>
        <v>0.5481485593444356</v>
      </c>
    </row>
    <row r="260" spans="1:6" ht="12.75">
      <c r="A260" s="17" t="s">
        <v>1775</v>
      </c>
      <c r="B260" s="108">
        <v>1601900</v>
      </c>
      <c r="C260" s="108"/>
      <c r="D260" s="108">
        <v>229710</v>
      </c>
      <c r="E260" s="17"/>
      <c r="F260" s="14">
        <f>SUM(D260/B260)</f>
        <v>0.1433984643236157</v>
      </c>
    </row>
    <row r="261" spans="1:6" ht="12.75">
      <c r="A261" s="38" t="s">
        <v>2030</v>
      </c>
      <c r="B261" s="108"/>
      <c r="C261" s="108"/>
      <c r="D261" s="108"/>
      <c r="E261" s="17"/>
      <c r="F261" s="14"/>
    </row>
    <row r="262" spans="1:6" ht="12.75">
      <c r="A262" s="17" t="s">
        <v>2061</v>
      </c>
      <c r="B262" s="108">
        <v>34142700</v>
      </c>
      <c r="C262" s="108"/>
      <c r="D262" s="108">
        <v>4966430</v>
      </c>
      <c r="E262" s="17"/>
      <c r="F262" s="14">
        <f>SUM(D262/B262)</f>
        <v>0.14546096237263018</v>
      </c>
    </row>
    <row r="263" spans="1:6" ht="12.75">
      <c r="A263" s="38" t="s">
        <v>2030</v>
      </c>
      <c r="B263" s="29"/>
      <c r="C263" s="29"/>
      <c r="D263" s="29"/>
      <c r="E263" s="17"/>
      <c r="F263" s="14"/>
    </row>
    <row r="264" spans="1:6" ht="12.75">
      <c r="A264" s="8" t="s">
        <v>2062</v>
      </c>
      <c r="B264" s="35">
        <f>SUM(B265:B295)</f>
        <v>1174774400</v>
      </c>
      <c r="C264" s="35"/>
      <c r="D264" s="35">
        <f>SUM(D265:D295)</f>
        <v>539328869</v>
      </c>
      <c r="E264" s="37"/>
      <c r="F264" s="10">
        <f aca="true" t="shared" si="6" ref="F264:F293">SUM(D264/B264)</f>
        <v>0.4590914383221153</v>
      </c>
    </row>
    <row r="265" spans="1:6" ht="12.75">
      <c r="A265" s="17" t="s">
        <v>2063</v>
      </c>
      <c r="B265" s="108">
        <v>5769600</v>
      </c>
      <c r="C265" s="108"/>
      <c r="D265" s="108">
        <v>3110835</v>
      </c>
      <c r="E265" s="17"/>
      <c r="F265" s="14">
        <f t="shared" si="6"/>
        <v>0.5391768926788686</v>
      </c>
    </row>
    <row r="266" spans="1:6" ht="12.75">
      <c r="A266" s="17" t="s">
        <v>2064</v>
      </c>
      <c r="B266" s="108">
        <v>2654800</v>
      </c>
      <c r="C266" s="108"/>
      <c r="D266" s="108">
        <v>1363698</v>
      </c>
      <c r="E266" s="17"/>
      <c r="F266" s="14">
        <f t="shared" si="6"/>
        <v>0.5136725930390237</v>
      </c>
    </row>
    <row r="267" spans="1:6" ht="12.75">
      <c r="A267" s="17" t="s">
        <v>2065</v>
      </c>
      <c r="B267" s="108">
        <v>36808000</v>
      </c>
      <c r="C267" s="108"/>
      <c r="D267" s="108">
        <v>16524879</v>
      </c>
      <c r="E267" s="17"/>
      <c r="F267" s="14">
        <f t="shared" si="6"/>
        <v>0.4489480276026951</v>
      </c>
    </row>
    <row r="268" spans="1:6" ht="12.75">
      <c r="A268" s="17" t="s">
        <v>2066</v>
      </c>
      <c r="B268" s="108">
        <v>24131900</v>
      </c>
      <c r="C268" s="108"/>
      <c r="D268" s="108">
        <v>11032093</v>
      </c>
      <c r="E268" s="17"/>
      <c r="F268" s="14">
        <f t="shared" si="6"/>
        <v>0.4571580770681132</v>
      </c>
    </row>
    <row r="269" spans="1:6" ht="12.75">
      <c r="A269" s="17" t="s">
        <v>2067</v>
      </c>
      <c r="B269" s="108">
        <v>22040700</v>
      </c>
      <c r="C269" s="108"/>
      <c r="D269" s="108">
        <v>9521402</v>
      </c>
      <c r="E269" s="17"/>
      <c r="F269" s="14">
        <f t="shared" si="6"/>
        <v>0.4319918151419873</v>
      </c>
    </row>
    <row r="270" spans="1:6" ht="12.75">
      <c r="A270" s="17" t="s">
        <v>2068</v>
      </c>
      <c r="B270" s="108">
        <v>6209000</v>
      </c>
      <c r="C270" s="108"/>
      <c r="D270" s="108">
        <v>3100779</v>
      </c>
      <c r="E270" s="17"/>
      <c r="F270" s="14">
        <f t="shared" si="6"/>
        <v>0.4994007086487357</v>
      </c>
    </row>
    <row r="271" spans="1:6" ht="12.75">
      <c r="A271" s="17" t="s">
        <v>2069</v>
      </c>
      <c r="B271" s="108">
        <v>65424400</v>
      </c>
      <c r="C271" s="108"/>
      <c r="D271" s="108">
        <v>31084338</v>
      </c>
      <c r="E271" s="17"/>
      <c r="F271" s="14">
        <f t="shared" si="6"/>
        <v>0.4751184267643265</v>
      </c>
    </row>
    <row r="272" spans="1:6" ht="12.75">
      <c r="A272" s="17" t="s">
        <v>2070</v>
      </c>
      <c r="B272" s="108">
        <v>8138700</v>
      </c>
      <c r="C272" s="108"/>
      <c r="D272" s="108">
        <v>4325949</v>
      </c>
      <c r="E272" s="17"/>
      <c r="F272" s="14">
        <f t="shared" si="6"/>
        <v>0.5315282538980427</v>
      </c>
    </row>
    <row r="273" spans="1:6" ht="12.75">
      <c r="A273" s="17" t="s">
        <v>2071</v>
      </c>
      <c r="B273" s="108">
        <v>167322500</v>
      </c>
      <c r="C273" s="108"/>
      <c r="D273" s="108">
        <v>74618844</v>
      </c>
      <c r="E273" s="17"/>
      <c r="F273" s="14">
        <f t="shared" si="6"/>
        <v>0.44595821841055444</v>
      </c>
    </row>
    <row r="274" spans="1:6" ht="12.75">
      <c r="A274" s="17" t="s">
        <v>2072</v>
      </c>
      <c r="B274" s="108">
        <v>10165900</v>
      </c>
      <c r="C274" s="108"/>
      <c r="D274" s="108">
        <v>3820865</v>
      </c>
      <c r="E274" s="17"/>
      <c r="F274" s="14">
        <f t="shared" si="6"/>
        <v>0.375851129757326</v>
      </c>
    </row>
    <row r="275" spans="1:6" ht="12.75">
      <c r="A275" s="17" t="s">
        <v>2073</v>
      </c>
      <c r="B275" s="108">
        <v>54519500</v>
      </c>
      <c r="C275" s="108"/>
      <c r="D275" s="108">
        <v>30895827</v>
      </c>
      <c r="E275" s="17"/>
      <c r="F275" s="14">
        <f t="shared" si="6"/>
        <v>0.5666931464888709</v>
      </c>
    </row>
    <row r="276" spans="1:6" ht="12.75">
      <c r="A276" s="17" t="s">
        <v>2074</v>
      </c>
      <c r="B276" s="108">
        <v>6794400</v>
      </c>
      <c r="C276" s="108"/>
      <c r="D276" s="108">
        <v>3598681</v>
      </c>
      <c r="E276" s="17"/>
      <c r="F276" s="14">
        <f t="shared" si="6"/>
        <v>0.5296539797480277</v>
      </c>
    </row>
    <row r="277" spans="1:6" ht="12.75">
      <c r="A277" s="17" t="s">
        <v>2075</v>
      </c>
      <c r="B277" s="108">
        <v>66135600</v>
      </c>
      <c r="C277" s="108"/>
      <c r="D277" s="108">
        <v>34993185</v>
      </c>
      <c r="E277" s="17"/>
      <c r="F277" s="14">
        <f t="shared" si="6"/>
        <v>0.5291126866619491</v>
      </c>
    </row>
    <row r="278" spans="1:6" ht="12.75">
      <c r="A278" s="17" t="s">
        <v>2076</v>
      </c>
      <c r="B278" s="108">
        <v>60376500</v>
      </c>
      <c r="C278" s="108"/>
      <c r="D278" s="108">
        <v>28412886</v>
      </c>
      <c r="E278" s="17"/>
      <c r="F278" s="14">
        <f t="shared" si="6"/>
        <v>0.4705951156493006</v>
      </c>
    </row>
    <row r="279" spans="1:6" ht="12.75">
      <c r="A279" s="17" t="s">
        <v>2077</v>
      </c>
      <c r="B279" s="108">
        <v>126952500</v>
      </c>
      <c r="C279" s="108"/>
      <c r="D279" s="108">
        <v>58895072</v>
      </c>
      <c r="E279" s="17"/>
      <c r="F279" s="14">
        <f t="shared" si="6"/>
        <v>0.46391423563931394</v>
      </c>
    </row>
    <row r="280" spans="1:6" ht="12.75">
      <c r="A280" s="17" t="s">
        <v>2078</v>
      </c>
      <c r="B280" s="108">
        <v>8068800</v>
      </c>
      <c r="C280" s="108"/>
      <c r="D280" s="108">
        <v>3408015</v>
      </c>
      <c r="E280" s="17"/>
      <c r="F280" s="14">
        <f t="shared" si="6"/>
        <v>0.42236949732302204</v>
      </c>
    </row>
    <row r="281" spans="1:6" ht="12.75">
      <c r="A281" s="17" t="s">
        <v>2079</v>
      </c>
      <c r="B281" s="108">
        <v>91522800</v>
      </c>
      <c r="C281" s="108"/>
      <c r="D281" s="108">
        <v>40558217</v>
      </c>
      <c r="E281" s="17"/>
      <c r="F281" s="14">
        <f t="shared" si="6"/>
        <v>0.44314877822793886</v>
      </c>
    </row>
    <row r="282" spans="1:6" ht="12.75">
      <c r="A282" s="17" t="s">
        <v>1118</v>
      </c>
      <c r="B282" s="108">
        <v>6969300</v>
      </c>
      <c r="C282" s="108"/>
      <c r="D282" s="108">
        <v>3960373</v>
      </c>
      <c r="E282" s="17"/>
      <c r="F282" s="14">
        <f t="shared" si="6"/>
        <v>0.5682597965362375</v>
      </c>
    </row>
    <row r="283" spans="1:6" ht="12.75">
      <c r="A283" s="17" t="s">
        <v>2080</v>
      </c>
      <c r="B283" s="108">
        <v>79476900</v>
      </c>
      <c r="C283" s="108"/>
      <c r="D283" s="108">
        <v>37045431</v>
      </c>
      <c r="E283" s="17"/>
      <c r="F283" s="14">
        <f t="shared" si="6"/>
        <v>0.4661157015434673</v>
      </c>
    </row>
    <row r="284" spans="1:6" ht="12.75">
      <c r="A284" s="17" t="s">
        <v>2081</v>
      </c>
      <c r="B284" s="108">
        <v>31780900</v>
      </c>
      <c r="C284" s="108"/>
      <c r="D284" s="108">
        <v>16682338</v>
      </c>
      <c r="E284" s="17"/>
      <c r="F284" s="14">
        <f t="shared" si="6"/>
        <v>0.5249171042984937</v>
      </c>
    </row>
    <row r="285" spans="1:6" ht="12.75">
      <c r="A285" s="17" t="s">
        <v>1190</v>
      </c>
      <c r="B285" s="108">
        <v>18253000</v>
      </c>
      <c r="C285" s="108"/>
      <c r="D285" s="108">
        <v>9629644</v>
      </c>
      <c r="E285" s="17"/>
      <c r="F285" s="14">
        <f t="shared" si="6"/>
        <v>0.5275650030132033</v>
      </c>
    </row>
    <row r="286" spans="1:6" ht="12.75">
      <c r="A286" s="17" t="s">
        <v>2084</v>
      </c>
      <c r="B286" s="108">
        <v>29269500</v>
      </c>
      <c r="C286" s="108"/>
      <c r="D286" s="108">
        <v>13961232</v>
      </c>
      <c r="E286" s="17"/>
      <c r="F286" s="14">
        <f t="shared" si="6"/>
        <v>0.47698908420027675</v>
      </c>
    </row>
    <row r="287" spans="1:6" ht="12.75">
      <c r="A287" s="17" t="s">
        <v>2085</v>
      </c>
      <c r="B287" s="108">
        <v>17997700</v>
      </c>
      <c r="C287" s="108"/>
      <c r="D287" s="108">
        <v>8665594</v>
      </c>
      <c r="E287" s="17"/>
      <c r="F287" s="14">
        <f t="shared" si="6"/>
        <v>0.4814834117692816</v>
      </c>
    </row>
    <row r="288" spans="1:6" ht="12.75">
      <c r="A288" s="17" t="s">
        <v>2086</v>
      </c>
      <c r="B288" s="108">
        <v>50220900</v>
      </c>
      <c r="C288" s="108"/>
      <c r="D288" s="108">
        <v>19294889</v>
      </c>
      <c r="E288" s="17"/>
      <c r="F288" s="14">
        <f t="shared" si="6"/>
        <v>0.38420038270919077</v>
      </c>
    </row>
    <row r="289" spans="1:6" ht="12.75">
      <c r="A289" s="17" t="s">
        <v>2087</v>
      </c>
      <c r="B289" s="108">
        <v>32310700</v>
      </c>
      <c r="C289" s="108"/>
      <c r="D289" s="108">
        <v>14256311</v>
      </c>
      <c r="E289" s="17"/>
      <c r="F289" s="14">
        <f t="shared" si="6"/>
        <v>0.4412256930366721</v>
      </c>
    </row>
    <row r="290" spans="1:6" ht="12.75">
      <c r="A290" s="17" t="s">
        <v>2088</v>
      </c>
      <c r="B290" s="108">
        <v>67439400</v>
      </c>
      <c r="C290" s="108"/>
      <c r="D290" s="108">
        <v>26366960</v>
      </c>
      <c r="E290" s="17"/>
      <c r="F290" s="14">
        <f t="shared" si="6"/>
        <v>0.39097263617410594</v>
      </c>
    </row>
    <row r="291" spans="1:6" ht="12.75">
      <c r="A291" s="17" t="s">
        <v>2089</v>
      </c>
      <c r="B291" s="108">
        <v>39315900</v>
      </c>
      <c r="C291" s="108"/>
      <c r="D291" s="108">
        <v>19358926</v>
      </c>
      <c r="E291" s="17"/>
      <c r="F291" s="14">
        <f t="shared" si="6"/>
        <v>0.49239432392492605</v>
      </c>
    </row>
    <row r="292" spans="1:6" ht="12.75">
      <c r="A292" s="17" t="s">
        <v>2090</v>
      </c>
      <c r="B292" s="108">
        <v>15236100</v>
      </c>
      <c r="C292" s="108"/>
      <c r="D292" s="108">
        <v>7449956</v>
      </c>
      <c r="E292" s="17"/>
      <c r="F292" s="14">
        <f t="shared" si="6"/>
        <v>0.48896738666719175</v>
      </c>
    </row>
    <row r="293" spans="1:6" ht="12.75">
      <c r="A293" s="17" t="s">
        <v>2091</v>
      </c>
      <c r="B293" s="108">
        <v>1400100</v>
      </c>
      <c r="C293" s="108"/>
      <c r="D293" s="108">
        <v>155180</v>
      </c>
      <c r="E293" s="17"/>
      <c r="F293" s="14">
        <f t="shared" si="6"/>
        <v>0.11083494036140276</v>
      </c>
    </row>
    <row r="294" spans="1:6" ht="12.75">
      <c r="A294" s="38" t="s">
        <v>2092</v>
      </c>
      <c r="B294" s="108"/>
      <c r="C294" s="108"/>
      <c r="D294" s="108"/>
      <c r="E294" s="17"/>
      <c r="F294" s="14"/>
    </row>
    <row r="295" spans="1:6" ht="12.75">
      <c r="A295" s="17" t="s">
        <v>2093</v>
      </c>
      <c r="B295" s="108">
        <v>22068400</v>
      </c>
      <c r="C295" s="108"/>
      <c r="D295" s="108">
        <v>3236470</v>
      </c>
      <c r="E295" s="17"/>
      <c r="F295" s="14">
        <f>SUM(D295/B295)</f>
        <v>0.14665630494281415</v>
      </c>
    </row>
    <row r="296" spans="1:6" ht="12.75">
      <c r="A296" s="38" t="s">
        <v>2092</v>
      </c>
      <c r="B296" s="29"/>
      <c r="C296" s="29"/>
      <c r="D296" s="29"/>
      <c r="E296" s="17"/>
      <c r="F296" s="14"/>
    </row>
    <row r="297" spans="1:6" ht="12.75">
      <c r="A297" s="8" t="s">
        <v>2094</v>
      </c>
      <c r="B297" s="35">
        <f>SUM(B298:B300)</f>
        <v>498610400</v>
      </c>
      <c r="C297" s="35"/>
      <c r="D297" s="35">
        <f>SUM(D298:D300)</f>
        <v>108514294</v>
      </c>
      <c r="E297" s="37"/>
      <c r="F297" s="10">
        <f>SUM(D297/B297)</f>
        <v>0.2176334348421132</v>
      </c>
    </row>
    <row r="298" spans="1:6" ht="12.75">
      <c r="A298" s="17" t="s">
        <v>2095</v>
      </c>
      <c r="B298" s="108">
        <v>34216500</v>
      </c>
      <c r="C298" s="108"/>
      <c r="D298" s="108">
        <v>17778299</v>
      </c>
      <c r="E298" s="17"/>
      <c r="F298" s="14">
        <f>SUM(D298/B298)</f>
        <v>0.5195826282641416</v>
      </c>
    </row>
    <row r="299" spans="1:6" ht="12.75">
      <c r="A299" s="17" t="s">
        <v>2096</v>
      </c>
      <c r="B299" s="108">
        <v>120531300</v>
      </c>
      <c r="C299" s="108"/>
      <c r="D299" s="108">
        <v>45957519</v>
      </c>
      <c r="E299" s="17"/>
      <c r="F299" s="14">
        <f>SUM(D299/B299)</f>
        <v>0.3812911583962008</v>
      </c>
    </row>
    <row r="300" spans="1:6" ht="12.75">
      <c r="A300" s="17" t="s">
        <v>2097</v>
      </c>
      <c r="B300" s="108">
        <v>343862600</v>
      </c>
      <c r="C300" s="108"/>
      <c r="D300" s="108">
        <v>44778476</v>
      </c>
      <c r="E300" s="17"/>
      <c r="F300" s="14">
        <f>SUM(D300/B300)</f>
        <v>0.13022200146221194</v>
      </c>
    </row>
    <row r="301" spans="1:6" ht="12.75">
      <c r="A301" s="38" t="s">
        <v>2098</v>
      </c>
      <c r="B301" s="29"/>
      <c r="C301" s="29"/>
      <c r="D301" s="29"/>
      <c r="E301" s="17"/>
      <c r="F301" s="14"/>
    </row>
    <row r="304" spans="1:6" ht="12.75">
      <c r="A304" s="1" t="s">
        <v>2025</v>
      </c>
      <c r="B304" s="2"/>
      <c r="C304" s="2"/>
      <c r="D304" s="2"/>
      <c r="E304" s="2"/>
      <c r="F304" s="14"/>
    </row>
    <row r="305" spans="1:6" ht="12.75">
      <c r="A305" s="3"/>
      <c r="B305" s="17"/>
      <c r="C305" s="17"/>
      <c r="D305" s="17"/>
      <c r="E305" s="17"/>
      <c r="F305" s="14"/>
    </row>
    <row r="306" spans="1:6" ht="12.75">
      <c r="A306" s="4" t="s">
        <v>977</v>
      </c>
      <c r="B306" s="5">
        <v>2005</v>
      </c>
      <c r="C306" s="5" t="s">
        <v>978</v>
      </c>
      <c r="D306" s="5">
        <v>2005</v>
      </c>
      <c r="E306" s="4"/>
      <c r="F306" s="14"/>
    </row>
    <row r="307" spans="1:6" ht="13.5" thickBot="1">
      <c r="A307" s="24" t="s">
        <v>979</v>
      </c>
      <c r="B307" s="23" t="s">
        <v>980</v>
      </c>
      <c r="C307" s="24"/>
      <c r="D307" s="24" t="s">
        <v>981</v>
      </c>
      <c r="E307" s="24"/>
      <c r="F307" s="34" t="s">
        <v>982</v>
      </c>
    </row>
    <row r="308" spans="1:6" ht="12.75">
      <c r="A308" s="4"/>
      <c r="B308" s="4"/>
      <c r="C308" s="4"/>
      <c r="D308" s="4"/>
      <c r="E308" s="4"/>
      <c r="F308" s="14"/>
    </row>
    <row r="309" spans="1:6" ht="12.75">
      <c r="A309" s="8" t="s">
        <v>2099</v>
      </c>
      <c r="B309" s="35">
        <f>SUM(B310:B312)</f>
        <v>170560100</v>
      </c>
      <c r="C309" s="35"/>
      <c r="D309" s="35">
        <f>SUM(D310:D312)</f>
        <v>73430554</v>
      </c>
      <c r="E309" s="37"/>
      <c r="F309" s="10">
        <f>SUM(D309/B309)</f>
        <v>0.4305259788191963</v>
      </c>
    </row>
    <row r="310" spans="1:6" ht="12.75">
      <c r="A310" s="17" t="s">
        <v>1232</v>
      </c>
      <c r="B310" s="108">
        <v>92483700</v>
      </c>
      <c r="C310" s="108"/>
      <c r="D310" s="108">
        <v>39003728</v>
      </c>
      <c r="E310" s="17"/>
      <c r="F310" s="14">
        <f>SUM(D310/B310)</f>
        <v>0.4217362410889703</v>
      </c>
    </row>
    <row r="311" spans="1:6" ht="12.75">
      <c r="A311" s="17" t="s">
        <v>1233</v>
      </c>
      <c r="B311" s="108">
        <v>43286800</v>
      </c>
      <c r="C311" s="108"/>
      <c r="D311" s="108">
        <v>24568726</v>
      </c>
      <c r="E311" s="17"/>
      <c r="F311" s="14">
        <f>SUM(D311/B311)</f>
        <v>0.56758009370062</v>
      </c>
    </row>
    <row r="312" spans="1:6" ht="12.75">
      <c r="A312" s="17" t="s">
        <v>1234</v>
      </c>
      <c r="B312" s="108">
        <v>34789600</v>
      </c>
      <c r="C312" s="108"/>
      <c r="D312" s="108">
        <v>9858100</v>
      </c>
      <c r="E312" s="17"/>
      <c r="F312" s="14">
        <f>SUM(D312/B312)</f>
        <v>0.2833634189527905</v>
      </c>
    </row>
    <row r="313" spans="1:6" ht="12.75">
      <c r="A313" s="38" t="s">
        <v>1235</v>
      </c>
      <c r="B313" s="29"/>
      <c r="C313" s="29"/>
      <c r="D313" s="29"/>
      <c r="E313" s="17"/>
      <c r="F313" s="14"/>
    </row>
    <row r="314" spans="1:6" ht="12.75">
      <c r="A314" s="17"/>
      <c r="B314" s="29"/>
      <c r="C314" s="29"/>
      <c r="D314" s="29"/>
      <c r="E314" s="17"/>
      <c r="F314" s="14"/>
    </row>
    <row r="315" spans="1:6" ht="15.75">
      <c r="A315" s="22" t="s">
        <v>2015</v>
      </c>
      <c r="B315" s="35">
        <f>+B256+B264+B297+B309</f>
        <v>2077924300</v>
      </c>
      <c r="C315" s="39"/>
      <c r="D315" s="35">
        <f>+D256+D264+D297+D309</f>
        <v>823189260</v>
      </c>
      <c r="E315" s="37"/>
      <c r="F315" s="10">
        <f>SUM(D315/B315)</f>
        <v>0.39615940773203334</v>
      </c>
    </row>
    <row r="316" spans="1:6" ht="12.75">
      <c r="A316" s="4"/>
      <c r="B316" s="4"/>
      <c r="C316" s="4"/>
      <c r="D316" s="4"/>
      <c r="E316" s="4"/>
      <c r="F316" s="14"/>
    </row>
    <row r="317" spans="1:6" ht="12.75">
      <c r="A317" s="17" t="s">
        <v>1236</v>
      </c>
      <c r="B317" s="17" t="s">
        <v>1237</v>
      </c>
      <c r="C317" s="17"/>
      <c r="D317" s="17"/>
      <c r="E317" s="36"/>
      <c r="F317" s="36" t="s">
        <v>1238</v>
      </c>
    </row>
    <row r="318" spans="1:6" ht="12.75">
      <c r="A318" s="17" t="s">
        <v>1239</v>
      </c>
      <c r="B318" s="17" t="s">
        <v>1237</v>
      </c>
      <c r="C318" s="17"/>
      <c r="D318" s="17"/>
      <c r="E318" s="36"/>
      <c r="F318" s="36" t="s">
        <v>1238</v>
      </c>
    </row>
    <row r="319" spans="1:6" ht="12.75">
      <c r="A319" s="17" t="s">
        <v>1240</v>
      </c>
      <c r="B319" s="17" t="s">
        <v>1237</v>
      </c>
      <c r="C319" s="17"/>
      <c r="D319" s="17"/>
      <c r="E319" s="36"/>
      <c r="F319" s="36" t="s">
        <v>1238</v>
      </c>
    </row>
    <row r="320" spans="1:6" ht="12.75">
      <c r="A320" s="17" t="s">
        <v>1241</v>
      </c>
      <c r="B320" s="17" t="s">
        <v>1242</v>
      </c>
      <c r="C320" s="17"/>
      <c r="D320" s="17"/>
      <c r="E320" s="36"/>
      <c r="F320" s="36" t="s">
        <v>1243</v>
      </c>
    </row>
    <row r="321" spans="1:6" ht="12.75">
      <c r="A321" s="17" t="s">
        <v>1244</v>
      </c>
      <c r="B321" s="17" t="s">
        <v>1242</v>
      </c>
      <c r="C321" s="17"/>
      <c r="D321" s="17"/>
      <c r="E321" s="36"/>
      <c r="F321" s="36" t="s">
        <v>1243</v>
      </c>
    </row>
    <row r="322" spans="1:6" ht="12.75">
      <c r="A322" s="17" t="s">
        <v>1245</v>
      </c>
      <c r="B322" s="17" t="s">
        <v>1246</v>
      </c>
      <c r="C322" s="17"/>
      <c r="D322" s="17"/>
      <c r="E322" s="36"/>
      <c r="F322" s="36" t="s">
        <v>1243</v>
      </c>
    </row>
    <row r="323" spans="1:6" ht="12.75">
      <c r="A323" s="17" t="s">
        <v>1247</v>
      </c>
      <c r="B323" s="17" t="s">
        <v>1246</v>
      </c>
      <c r="C323" s="17"/>
      <c r="D323" s="17"/>
      <c r="E323" s="36"/>
      <c r="F323" s="36" t="s">
        <v>1243</v>
      </c>
    </row>
    <row r="324" spans="1:6" ht="12.75">
      <c r="A324" s="17" t="s">
        <v>1248</v>
      </c>
      <c r="B324" s="17" t="s">
        <v>1246</v>
      </c>
      <c r="C324" s="17"/>
      <c r="D324" s="17"/>
      <c r="E324" s="36"/>
      <c r="F324" s="36" t="s">
        <v>1243</v>
      </c>
    </row>
    <row r="325" spans="1:6" ht="12.75">
      <c r="A325" s="17" t="s">
        <v>1249</v>
      </c>
      <c r="B325" s="17" t="s">
        <v>1246</v>
      </c>
      <c r="C325" s="17"/>
      <c r="D325" s="17"/>
      <c r="E325" s="36"/>
      <c r="F325" s="36" t="s">
        <v>1243</v>
      </c>
    </row>
    <row r="326" spans="1:7" ht="12.75">
      <c r="A326" s="17" t="s">
        <v>1250</v>
      </c>
      <c r="B326" s="17" t="s">
        <v>1251</v>
      </c>
      <c r="C326" s="17"/>
      <c r="D326" s="124" t="s">
        <v>135</v>
      </c>
      <c r="E326" s="125"/>
      <c r="F326" s="125"/>
      <c r="G326" s="90"/>
    </row>
    <row r="327" spans="1:6" ht="12.75">
      <c r="A327" s="17"/>
      <c r="B327" s="17"/>
      <c r="C327" s="17"/>
      <c r="D327" s="17"/>
      <c r="E327" s="17"/>
      <c r="F327" s="14"/>
    </row>
    <row r="328" spans="1:6" ht="12.75">
      <c r="A328" s="1" t="s">
        <v>1252</v>
      </c>
      <c r="B328" s="2"/>
      <c r="C328" s="2"/>
      <c r="D328" s="2"/>
      <c r="E328" s="2"/>
      <c r="F328" s="14"/>
    </row>
    <row r="329" spans="1:6" ht="12.75">
      <c r="A329" s="3"/>
      <c r="B329" s="17"/>
      <c r="C329" s="17"/>
      <c r="D329" s="17"/>
      <c r="E329" s="17"/>
      <c r="F329" s="14"/>
    </row>
    <row r="330" spans="1:6" ht="12.75">
      <c r="A330" s="4" t="s">
        <v>977</v>
      </c>
      <c r="B330" s="5">
        <v>2005</v>
      </c>
      <c r="C330" s="5" t="s">
        <v>978</v>
      </c>
      <c r="D330" s="5">
        <v>2005</v>
      </c>
      <c r="E330" s="4"/>
      <c r="F330" s="14"/>
    </row>
    <row r="331" spans="1:6" ht="13.5" thickBot="1">
      <c r="A331" s="24" t="s">
        <v>979</v>
      </c>
      <c r="B331" s="23" t="s">
        <v>980</v>
      </c>
      <c r="C331" s="24"/>
      <c r="D331" s="24" t="s">
        <v>981</v>
      </c>
      <c r="E331" s="24"/>
      <c r="F331" s="34" t="s">
        <v>982</v>
      </c>
    </row>
    <row r="332" spans="1:6" ht="12.75">
      <c r="A332" s="17"/>
      <c r="B332" s="29"/>
      <c r="C332" s="29"/>
      <c r="D332" s="29"/>
      <c r="E332" s="17"/>
      <c r="F332" s="14"/>
    </row>
    <row r="333" spans="1:6" ht="12.75">
      <c r="A333" s="8" t="s">
        <v>1253</v>
      </c>
      <c r="B333" s="110">
        <v>200982300</v>
      </c>
      <c r="C333" s="111"/>
      <c r="D333" s="110">
        <v>89856359</v>
      </c>
      <c r="E333" s="37"/>
      <c r="F333" s="10">
        <f aca="true" t="shared" si="7" ref="F333:F361">SUM(D333/B333)</f>
        <v>0.44708593244280714</v>
      </c>
    </row>
    <row r="334" spans="1:6" ht="12.75">
      <c r="A334" s="8" t="s">
        <v>2120</v>
      </c>
      <c r="B334" s="35">
        <f>SUM(B335:B339)</f>
        <v>714787500</v>
      </c>
      <c r="C334" s="35"/>
      <c r="D334" s="35">
        <f>SUM(D335:D339)</f>
        <v>256117447</v>
      </c>
      <c r="E334" s="37"/>
      <c r="F334" s="10">
        <f t="shared" si="7"/>
        <v>0.3583127111204379</v>
      </c>
    </row>
    <row r="335" spans="1:6" ht="12.75">
      <c r="A335" s="17" t="s">
        <v>2121</v>
      </c>
      <c r="B335" s="108">
        <v>130708600</v>
      </c>
      <c r="C335" s="108"/>
      <c r="D335" s="108">
        <v>59769593</v>
      </c>
      <c r="E335" s="17"/>
      <c r="F335" s="14">
        <f t="shared" si="7"/>
        <v>0.45727360709241777</v>
      </c>
    </row>
    <row r="336" spans="1:6" ht="12.75">
      <c r="A336" s="17" t="s">
        <v>2122</v>
      </c>
      <c r="B336" s="108">
        <v>94674800</v>
      </c>
      <c r="C336" s="108"/>
      <c r="D336" s="108">
        <v>36326958</v>
      </c>
      <c r="E336" s="17"/>
      <c r="F336" s="14">
        <f t="shared" si="7"/>
        <v>0.3837025058410475</v>
      </c>
    </row>
    <row r="337" spans="1:6" ht="12.75">
      <c r="A337" s="17" t="s">
        <v>2123</v>
      </c>
      <c r="B337" s="108">
        <v>369957800</v>
      </c>
      <c r="C337" s="108"/>
      <c r="D337" s="108">
        <v>116158607</v>
      </c>
      <c r="E337" s="17"/>
      <c r="F337" s="14">
        <f t="shared" si="7"/>
        <v>0.31397799154390044</v>
      </c>
    </row>
    <row r="338" spans="1:6" ht="12.75">
      <c r="A338" s="17" t="s">
        <v>2124</v>
      </c>
      <c r="B338" s="108">
        <v>108168100</v>
      </c>
      <c r="C338" s="108"/>
      <c r="D338" s="108">
        <v>39704453</v>
      </c>
      <c r="E338" s="17"/>
      <c r="F338" s="14">
        <f t="shared" si="7"/>
        <v>0.3670624980932456</v>
      </c>
    </row>
    <row r="339" spans="1:6" ht="12.75">
      <c r="A339" s="17" t="s">
        <v>2125</v>
      </c>
      <c r="B339" s="108">
        <v>11278200</v>
      </c>
      <c r="C339" s="108"/>
      <c r="D339" s="108">
        <v>4157836</v>
      </c>
      <c r="E339" s="17"/>
      <c r="F339" s="14">
        <f t="shared" si="7"/>
        <v>0.3686613112021422</v>
      </c>
    </row>
    <row r="340" spans="1:6" ht="12.75">
      <c r="A340" s="8" t="s">
        <v>2126</v>
      </c>
      <c r="B340" s="35">
        <f>SUM(B341:B344)</f>
        <v>586817100</v>
      </c>
      <c r="C340" s="35"/>
      <c r="D340" s="35">
        <f>SUM(D341:D344)</f>
        <v>188832300</v>
      </c>
      <c r="E340" s="37"/>
      <c r="F340" s="10">
        <f t="shared" si="7"/>
        <v>0.32179072491241306</v>
      </c>
    </row>
    <row r="341" spans="1:6" ht="12.75">
      <c r="A341" s="17" t="s">
        <v>2127</v>
      </c>
      <c r="B341" s="108">
        <v>190658300</v>
      </c>
      <c r="C341" s="108"/>
      <c r="D341" s="108">
        <v>55138575</v>
      </c>
      <c r="E341" s="17"/>
      <c r="F341" s="14">
        <f t="shared" si="7"/>
        <v>0.2892010208839584</v>
      </c>
    </row>
    <row r="342" spans="1:6" ht="12.75">
      <c r="A342" s="17" t="s">
        <v>899</v>
      </c>
      <c r="B342" s="108">
        <v>43226700</v>
      </c>
      <c r="C342" s="108"/>
      <c r="D342" s="108">
        <v>13603090</v>
      </c>
      <c r="E342" s="17"/>
      <c r="F342" s="14">
        <f t="shared" si="7"/>
        <v>0.3146918455491629</v>
      </c>
    </row>
    <row r="343" spans="1:6" ht="12.75">
      <c r="A343" s="17" t="s">
        <v>2128</v>
      </c>
      <c r="B343" s="108">
        <v>307584400</v>
      </c>
      <c r="C343" s="108"/>
      <c r="D343" s="108">
        <v>104962885</v>
      </c>
      <c r="E343" s="17"/>
      <c r="F343" s="14">
        <f t="shared" si="7"/>
        <v>0.341249052292639</v>
      </c>
    </row>
    <row r="344" spans="1:6" ht="12.75">
      <c r="A344" s="17" t="s">
        <v>2129</v>
      </c>
      <c r="B344" s="108">
        <v>45347700</v>
      </c>
      <c r="C344" s="108"/>
      <c r="D344" s="108">
        <v>15127750</v>
      </c>
      <c r="E344" s="17"/>
      <c r="F344" s="14">
        <f t="shared" si="7"/>
        <v>0.33359464757859825</v>
      </c>
    </row>
    <row r="345" spans="1:6" ht="12.75">
      <c r="A345" s="8" t="s">
        <v>2130</v>
      </c>
      <c r="B345" s="35">
        <f>SUM(B346:B352)</f>
        <v>247227800</v>
      </c>
      <c r="C345" s="35"/>
      <c r="D345" s="35">
        <f>SUM(D346:D352)</f>
        <v>117180645</v>
      </c>
      <c r="E345" s="37"/>
      <c r="F345" s="10">
        <f t="shared" si="7"/>
        <v>0.4739784320371738</v>
      </c>
    </row>
    <row r="346" spans="1:6" ht="12.75">
      <c r="A346" s="17" t="s">
        <v>1258</v>
      </c>
      <c r="B346" s="108">
        <v>123125200</v>
      </c>
      <c r="C346" s="108"/>
      <c r="D346" s="108">
        <v>62706557</v>
      </c>
      <c r="E346" s="17"/>
      <c r="F346" s="14">
        <f t="shared" si="7"/>
        <v>0.5092910062278071</v>
      </c>
    </row>
    <row r="347" spans="1:6" ht="12.75">
      <c r="A347" s="17" t="s">
        <v>1259</v>
      </c>
      <c r="B347" s="108">
        <v>64211200</v>
      </c>
      <c r="C347" s="108"/>
      <c r="D347" s="108">
        <v>28034904</v>
      </c>
      <c r="E347" s="17"/>
      <c r="F347" s="14">
        <f t="shared" si="7"/>
        <v>0.43660457988637497</v>
      </c>
    </row>
    <row r="348" spans="1:6" ht="12.75">
      <c r="A348" s="17" t="s">
        <v>1260</v>
      </c>
      <c r="B348" s="108">
        <v>3336900</v>
      </c>
      <c r="C348" s="108"/>
      <c r="D348" s="108">
        <v>1578827</v>
      </c>
      <c r="E348" s="17"/>
      <c r="F348" s="14">
        <f t="shared" si="7"/>
        <v>0.4731418382330906</v>
      </c>
    </row>
    <row r="349" spans="1:6" ht="12.75">
      <c r="A349" s="17" t="s">
        <v>1261</v>
      </c>
      <c r="B349" s="108">
        <v>2120500</v>
      </c>
      <c r="C349" s="108"/>
      <c r="D349" s="108">
        <v>1285274</v>
      </c>
      <c r="E349" s="17"/>
      <c r="F349" s="14">
        <f t="shared" si="7"/>
        <v>0.606118368309361</v>
      </c>
    </row>
    <row r="350" spans="1:6" ht="12.75">
      <c r="A350" s="17" t="s">
        <v>1262</v>
      </c>
      <c r="B350" s="108">
        <v>24504700</v>
      </c>
      <c r="C350" s="108"/>
      <c r="D350" s="108">
        <v>10003796</v>
      </c>
      <c r="E350" s="17"/>
      <c r="F350" s="14">
        <f t="shared" si="7"/>
        <v>0.4082398886744176</v>
      </c>
    </row>
    <row r="351" spans="1:6" ht="12.75">
      <c r="A351" s="17" t="s">
        <v>1263</v>
      </c>
      <c r="B351" s="108">
        <v>6482400</v>
      </c>
      <c r="C351" s="108"/>
      <c r="D351" s="108">
        <v>2866555</v>
      </c>
      <c r="E351" s="17"/>
      <c r="F351" s="14">
        <f t="shared" si="7"/>
        <v>0.4422058188325312</v>
      </c>
    </row>
    <row r="352" spans="1:6" ht="12.75">
      <c r="A352" s="17" t="s">
        <v>1264</v>
      </c>
      <c r="B352" s="108">
        <v>23446900</v>
      </c>
      <c r="C352" s="108"/>
      <c r="D352" s="108">
        <v>10704732</v>
      </c>
      <c r="E352" s="17"/>
      <c r="F352" s="14">
        <f t="shared" si="7"/>
        <v>0.456552124161403</v>
      </c>
    </row>
    <row r="353" spans="1:6" ht="12.75">
      <c r="A353" s="8" t="s">
        <v>1265</v>
      </c>
      <c r="B353" s="35">
        <f>SUM(B354:B361)</f>
        <v>681927500</v>
      </c>
      <c r="C353" s="35"/>
      <c r="D353" s="35">
        <f>SUM(D354:D361)</f>
        <v>242882485</v>
      </c>
      <c r="E353" s="37"/>
      <c r="F353" s="10">
        <f t="shared" si="7"/>
        <v>0.3561705386569687</v>
      </c>
    </row>
    <row r="354" spans="1:6" ht="12.75">
      <c r="A354" s="17" t="s">
        <v>1266</v>
      </c>
      <c r="B354" s="108">
        <v>342839200</v>
      </c>
      <c r="C354" s="108"/>
      <c r="D354" s="108">
        <v>117004270</v>
      </c>
      <c r="E354" s="17"/>
      <c r="F354" s="14">
        <f t="shared" si="7"/>
        <v>0.3412803145031257</v>
      </c>
    </row>
    <row r="355" spans="1:6" ht="12.75">
      <c r="A355" s="17" t="s">
        <v>1267</v>
      </c>
      <c r="B355" s="108">
        <v>6555000</v>
      </c>
      <c r="C355" s="108"/>
      <c r="D355" s="108">
        <v>2521700</v>
      </c>
      <c r="E355" s="17"/>
      <c r="F355" s="14">
        <f t="shared" si="7"/>
        <v>0.384698703279939</v>
      </c>
    </row>
    <row r="356" spans="1:6" ht="12.75">
      <c r="A356" s="17" t="s">
        <v>1268</v>
      </c>
      <c r="B356" s="108">
        <v>67281400</v>
      </c>
      <c r="C356" s="108"/>
      <c r="D356" s="108">
        <v>27123134</v>
      </c>
      <c r="E356" s="17"/>
      <c r="F356" s="14">
        <f t="shared" si="7"/>
        <v>0.40312975056999406</v>
      </c>
    </row>
    <row r="357" spans="1:6" ht="12.75">
      <c r="A357" s="17" t="s">
        <v>1269</v>
      </c>
      <c r="B357" s="108">
        <v>24169300</v>
      </c>
      <c r="C357" s="108"/>
      <c r="D357" s="108">
        <v>7560767</v>
      </c>
      <c r="E357" s="17"/>
      <c r="F357" s="14">
        <f t="shared" si="7"/>
        <v>0.31282523697417797</v>
      </c>
    </row>
    <row r="358" spans="1:6" ht="12.75">
      <c r="A358" s="17" t="s">
        <v>1270</v>
      </c>
      <c r="B358" s="108">
        <v>101343100</v>
      </c>
      <c r="C358" s="108"/>
      <c r="D358" s="108">
        <v>35505850</v>
      </c>
      <c r="E358" s="17"/>
      <c r="F358" s="14">
        <f t="shared" si="7"/>
        <v>0.3503529100649181</v>
      </c>
    </row>
    <row r="359" spans="1:6" ht="12.75">
      <c r="A359" s="17" t="s">
        <v>1271</v>
      </c>
      <c r="B359" s="108">
        <v>105556100</v>
      </c>
      <c r="C359" s="108"/>
      <c r="D359" s="108">
        <v>33442709</v>
      </c>
      <c r="E359" s="17"/>
      <c r="F359" s="14">
        <f t="shared" si="7"/>
        <v>0.3168240300655291</v>
      </c>
    </row>
    <row r="360" spans="1:6" ht="12.75">
      <c r="A360" s="17" t="s">
        <v>1272</v>
      </c>
      <c r="B360" s="108">
        <v>26086100</v>
      </c>
      <c r="C360" s="108"/>
      <c r="D360" s="108">
        <v>11455255</v>
      </c>
      <c r="E360" s="17"/>
      <c r="F360" s="14">
        <f t="shared" si="7"/>
        <v>0.439132526517954</v>
      </c>
    </row>
    <row r="361" spans="1:6" ht="12.75">
      <c r="A361" s="17" t="s">
        <v>1273</v>
      </c>
      <c r="B361" s="108">
        <v>8097300</v>
      </c>
      <c r="C361" s="108"/>
      <c r="D361" s="108">
        <v>8268800</v>
      </c>
      <c r="E361" s="17"/>
      <c r="F361" s="14">
        <f t="shared" si="7"/>
        <v>1.0211798994726637</v>
      </c>
    </row>
    <row r="362" spans="1:6" ht="12.75">
      <c r="A362" s="38" t="s">
        <v>1274</v>
      </c>
      <c r="B362" s="29"/>
      <c r="C362" s="29"/>
      <c r="D362" s="29"/>
      <c r="E362" s="17"/>
      <c r="F362" s="14"/>
    </row>
    <row r="363" spans="1:6" ht="12.75">
      <c r="A363" s="8" t="s">
        <v>1275</v>
      </c>
      <c r="B363" s="35">
        <f>SUM(B364:B366)</f>
        <v>614862300</v>
      </c>
      <c r="C363" s="35"/>
      <c r="D363" s="35">
        <f>SUM(D364:D366)</f>
        <v>210370704</v>
      </c>
      <c r="E363" s="37"/>
      <c r="F363" s="10">
        <f aca="true" t="shared" si="8" ref="F363:F381">SUM(D363/B363)</f>
        <v>0.3421427919714707</v>
      </c>
    </row>
    <row r="364" spans="1:6" ht="12.75">
      <c r="A364" s="17" t="s">
        <v>1276</v>
      </c>
      <c r="B364" s="108">
        <v>537090500</v>
      </c>
      <c r="C364" s="108"/>
      <c r="D364" s="108">
        <v>184277805</v>
      </c>
      <c r="E364" s="17"/>
      <c r="F364" s="14">
        <f t="shared" si="8"/>
        <v>0.3431038251467862</v>
      </c>
    </row>
    <row r="365" spans="1:6" ht="12.75">
      <c r="A365" s="17" t="s">
        <v>1277</v>
      </c>
      <c r="B365" s="108">
        <v>8459500</v>
      </c>
      <c r="C365" s="108"/>
      <c r="D365" s="108">
        <v>2963950</v>
      </c>
      <c r="E365" s="17"/>
      <c r="F365" s="14">
        <f t="shared" si="8"/>
        <v>0.35036940717536497</v>
      </c>
    </row>
    <row r="366" spans="1:6" ht="12.75">
      <c r="A366" s="17" t="s">
        <v>1278</v>
      </c>
      <c r="B366" s="108">
        <v>69312300</v>
      </c>
      <c r="C366" s="108"/>
      <c r="D366" s="108">
        <v>23128949</v>
      </c>
      <c r="E366" s="17"/>
      <c r="F366" s="14">
        <f t="shared" si="8"/>
        <v>0.3336918411306507</v>
      </c>
    </row>
    <row r="367" spans="1:6" ht="12.75">
      <c r="A367" s="8" t="s">
        <v>1279</v>
      </c>
      <c r="B367" s="35">
        <f>SUM(B368:B370)</f>
        <v>344351100</v>
      </c>
      <c r="C367" s="35"/>
      <c r="D367" s="35">
        <f>SUM(D368:D370)</f>
        <v>116792789</v>
      </c>
      <c r="E367" s="37"/>
      <c r="F367" s="10">
        <f t="shared" si="8"/>
        <v>0.3391677534934548</v>
      </c>
    </row>
    <row r="368" spans="1:6" ht="12.75">
      <c r="A368" s="17" t="s">
        <v>1280</v>
      </c>
      <c r="B368" s="108">
        <v>61994700</v>
      </c>
      <c r="C368" s="108"/>
      <c r="D368" s="108">
        <v>21970190</v>
      </c>
      <c r="E368" s="17"/>
      <c r="F368" s="14">
        <f t="shared" si="8"/>
        <v>0.3543881977007712</v>
      </c>
    </row>
    <row r="369" spans="1:6" ht="12.75">
      <c r="A369" s="17" t="s">
        <v>2160</v>
      </c>
      <c r="B369" s="108">
        <v>21556100</v>
      </c>
      <c r="C369" s="108"/>
      <c r="D369" s="108">
        <v>10013154</v>
      </c>
      <c r="E369" s="17"/>
      <c r="F369" s="14">
        <f t="shared" si="8"/>
        <v>0.46451603026521493</v>
      </c>
    </row>
    <row r="370" spans="1:6" ht="12.75">
      <c r="A370" s="17" t="s">
        <v>2161</v>
      </c>
      <c r="B370" s="108">
        <v>260800300</v>
      </c>
      <c r="C370" s="108"/>
      <c r="D370" s="108">
        <v>84809445</v>
      </c>
      <c r="E370" s="17"/>
      <c r="F370" s="14">
        <f t="shared" si="8"/>
        <v>0.3251892156565771</v>
      </c>
    </row>
    <row r="371" spans="1:6" ht="12.75">
      <c r="A371" s="8" t="s">
        <v>2162</v>
      </c>
      <c r="B371" s="35">
        <f>SUM(B372:B374)</f>
        <v>650004800</v>
      </c>
      <c r="C371" s="35"/>
      <c r="D371" s="35">
        <f>SUM(D372:D374)</f>
        <v>219683958</v>
      </c>
      <c r="E371" s="37"/>
      <c r="F371" s="10">
        <f t="shared" si="8"/>
        <v>0.3379728242006828</v>
      </c>
    </row>
    <row r="372" spans="1:6" ht="12.75">
      <c r="A372" s="17" t="s">
        <v>2163</v>
      </c>
      <c r="B372" s="108">
        <v>449076000</v>
      </c>
      <c r="C372" s="108"/>
      <c r="D372" s="108">
        <v>155394289</v>
      </c>
      <c r="E372" s="17"/>
      <c r="F372" s="14">
        <f t="shared" si="8"/>
        <v>0.34603115953647046</v>
      </c>
    </row>
    <row r="373" spans="1:6" ht="12.75">
      <c r="A373" s="17" t="s">
        <v>2164</v>
      </c>
      <c r="B373" s="108">
        <v>97709700</v>
      </c>
      <c r="C373" s="108"/>
      <c r="D373" s="108">
        <v>30082584</v>
      </c>
      <c r="E373" s="17"/>
      <c r="F373" s="14">
        <f t="shared" si="8"/>
        <v>0.30787715037503954</v>
      </c>
    </row>
    <row r="374" spans="1:6" ht="12.75">
      <c r="A374" s="17" t="s">
        <v>2165</v>
      </c>
      <c r="B374" s="108">
        <v>103219100</v>
      </c>
      <c r="C374" s="108"/>
      <c r="D374" s="108">
        <v>34207085</v>
      </c>
      <c r="E374" s="17"/>
      <c r="F374" s="14">
        <f t="shared" si="8"/>
        <v>0.3314026667545057</v>
      </c>
    </row>
    <row r="375" spans="1:6" ht="12.75">
      <c r="A375" s="8" t="s">
        <v>2166</v>
      </c>
      <c r="B375" s="110">
        <v>46255400</v>
      </c>
      <c r="C375" s="112"/>
      <c r="D375" s="110">
        <v>23642716</v>
      </c>
      <c r="E375" s="37"/>
      <c r="F375" s="10">
        <f t="shared" si="8"/>
        <v>0.5111341810902078</v>
      </c>
    </row>
    <row r="376" spans="1:6" ht="12.75">
      <c r="A376" s="8" t="s">
        <v>2167</v>
      </c>
      <c r="B376" s="110">
        <v>129463200</v>
      </c>
      <c r="C376" s="112"/>
      <c r="D376" s="110">
        <v>49358537</v>
      </c>
      <c r="E376" s="37"/>
      <c r="F376" s="10">
        <f t="shared" si="8"/>
        <v>0.3812553451482738</v>
      </c>
    </row>
    <row r="377" spans="1:6" ht="12.75">
      <c r="A377" s="8" t="s">
        <v>2168</v>
      </c>
      <c r="B377" s="35">
        <f>SUM(B378:B381)</f>
        <v>245331400</v>
      </c>
      <c r="C377" s="35"/>
      <c r="D377" s="35">
        <f>SUM(D378:D381)</f>
        <v>94526086</v>
      </c>
      <c r="E377" s="37"/>
      <c r="F377" s="10">
        <f t="shared" si="8"/>
        <v>0.385299582523884</v>
      </c>
    </row>
    <row r="378" spans="1:6" ht="12.75">
      <c r="A378" s="17" t="s">
        <v>2169</v>
      </c>
      <c r="B378" s="108">
        <v>105753700</v>
      </c>
      <c r="C378" s="108"/>
      <c r="D378" s="108">
        <v>37235022</v>
      </c>
      <c r="E378" s="17"/>
      <c r="F378" s="14">
        <f t="shared" si="8"/>
        <v>0.35209190789542116</v>
      </c>
    </row>
    <row r="379" spans="1:6" ht="12.75">
      <c r="A379" s="17" t="s">
        <v>2170</v>
      </c>
      <c r="B379" s="108">
        <v>12925000</v>
      </c>
      <c r="C379" s="108"/>
      <c r="D379" s="108">
        <v>4872528</v>
      </c>
      <c r="E379" s="17"/>
      <c r="F379" s="14">
        <f t="shared" si="8"/>
        <v>0.3769847582205029</v>
      </c>
    </row>
    <row r="380" spans="1:6" ht="12.75">
      <c r="A380" s="17" t="s">
        <v>2171</v>
      </c>
      <c r="B380" s="108">
        <v>100396000</v>
      </c>
      <c r="C380" s="108"/>
      <c r="D380" s="108">
        <v>42116707</v>
      </c>
      <c r="E380" s="17"/>
      <c r="F380" s="14">
        <f t="shared" si="8"/>
        <v>0.4195058269253755</v>
      </c>
    </row>
    <row r="381" spans="1:6" ht="12.75">
      <c r="A381" s="17" t="s">
        <v>2172</v>
      </c>
      <c r="B381" s="108">
        <v>26256700</v>
      </c>
      <c r="C381" s="108"/>
      <c r="D381" s="108">
        <v>10301829</v>
      </c>
      <c r="E381" s="17"/>
      <c r="F381" s="14">
        <f t="shared" si="8"/>
        <v>0.39235048578077214</v>
      </c>
    </row>
    <row r="383" spans="1:6" ht="12.75">
      <c r="A383" s="1" t="s">
        <v>1252</v>
      </c>
      <c r="B383" s="2"/>
      <c r="C383" s="2"/>
      <c r="D383" s="2"/>
      <c r="E383" s="2"/>
      <c r="F383" s="14"/>
    </row>
    <row r="384" spans="1:6" ht="12.75">
      <c r="A384" s="3"/>
      <c r="B384" s="17"/>
      <c r="C384" s="17"/>
      <c r="D384" s="17"/>
      <c r="E384" s="17"/>
      <c r="F384" s="14"/>
    </row>
    <row r="385" spans="1:6" ht="12.75">
      <c r="A385" s="4" t="s">
        <v>977</v>
      </c>
      <c r="B385" s="5">
        <v>2005</v>
      </c>
      <c r="C385" s="5" t="s">
        <v>978</v>
      </c>
      <c r="D385" s="5">
        <v>2005</v>
      </c>
      <c r="E385" s="4"/>
      <c r="F385" s="14"/>
    </row>
    <row r="386" spans="1:6" ht="13.5" thickBot="1">
      <c r="A386" s="24" t="s">
        <v>979</v>
      </c>
      <c r="B386" s="23" t="s">
        <v>980</v>
      </c>
      <c r="C386" s="24"/>
      <c r="D386" s="24" t="s">
        <v>981</v>
      </c>
      <c r="E386" s="24"/>
      <c r="F386" s="34" t="s">
        <v>982</v>
      </c>
    </row>
    <row r="387" spans="1:6" ht="12.75">
      <c r="A387" s="17"/>
      <c r="B387" s="29"/>
      <c r="C387" s="29"/>
      <c r="D387" s="29"/>
      <c r="E387" s="17"/>
      <c r="F387" s="14"/>
    </row>
    <row r="388" spans="1:6" ht="12.75">
      <c r="A388" s="8" t="s">
        <v>2173</v>
      </c>
      <c r="B388" s="35">
        <f>SUM(B389:B391)</f>
        <v>378251000</v>
      </c>
      <c r="C388" s="35"/>
      <c r="D388" s="35">
        <f>SUM(D389:D391)</f>
        <v>125802601</v>
      </c>
      <c r="E388" s="37"/>
      <c r="F388" s="10">
        <f aca="true" t="shared" si="9" ref="F388:F406">SUM(D388/B388)</f>
        <v>0.33259026678052406</v>
      </c>
    </row>
    <row r="389" spans="1:6" ht="12.75">
      <c r="A389" s="17" t="s">
        <v>2175</v>
      </c>
      <c r="B389" s="108">
        <v>138506600</v>
      </c>
      <c r="C389" s="108"/>
      <c r="D389" s="108">
        <v>49845652</v>
      </c>
      <c r="E389" s="17"/>
      <c r="F389" s="14">
        <f>SUM(D390/B390)</f>
        <v>0.297103361245929</v>
      </c>
    </row>
    <row r="390" spans="1:6" ht="12.75">
      <c r="A390" s="17" t="s">
        <v>2176</v>
      </c>
      <c r="B390" s="108">
        <v>51983700</v>
      </c>
      <c r="C390" s="108"/>
      <c r="D390" s="108">
        <v>15444532</v>
      </c>
      <c r="E390" s="17"/>
      <c r="F390" s="14">
        <f>SUM(D391/B391)</f>
        <v>0.3222847859003508</v>
      </c>
    </row>
    <row r="391" spans="1:6" ht="12.75">
      <c r="A391" s="17" t="s">
        <v>2177</v>
      </c>
      <c r="B391" s="108">
        <v>187760700</v>
      </c>
      <c r="C391" s="108"/>
      <c r="D391" s="108">
        <v>60512417</v>
      </c>
      <c r="E391" s="17"/>
      <c r="F391" s="14">
        <f>SUM(D392/B392)</f>
        <v>0.41034013726570256</v>
      </c>
    </row>
    <row r="392" spans="1:6" ht="12.75">
      <c r="A392" s="8" t="s">
        <v>2178</v>
      </c>
      <c r="B392" s="35">
        <f>SUM(B393:B395)</f>
        <v>174100300</v>
      </c>
      <c r="C392" s="35"/>
      <c r="D392" s="35">
        <f>SUM(D393:D395)</f>
        <v>71440341</v>
      </c>
      <c r="E392" s="37"/>
      <c r="F392" s="10">
        <f t="shared" si="9"/>
        <v>0.41034013726570256</v>
      </c>
    </row>
    <row r="393" spans="1:6" ht="12.75">
      <c r="A393" s="17" t="s">
        <v>2179</v>
      </c>
      <c r="B393" s="108">
        <v>15262900</v>
      </c>
      <c r="C393" s="108"/>
      <c r="D393" s="108">
        <v>6870113</v>
      </c>
      <c r="E393" s="17"/>
      <c r="F393" s="14">
        <f t="shared" si="9"/>
        <v>0.45011845717393156</v>
      </c>
    </row>
    <row r="394" spans="1:6" ht="12.75">
      <c r="A394" s="17" t="s">
        <v>2180</v>
      </c>
      <c r="B394" s="108">
        <v>74481500</v>
      </c>
      <c r="C394" s="108"/>
      <c r="D394" s="108">
        <v>32365987</v>
      </c>
      <c r="E394" s="17"/>
      <c r="F394" s="14">
        <f t="shared" si="9"/>
        <v>0.4345506870833697</v>
      </c>
    </row>
    <row r="395" spans="1:6" ht="12.75">
      <c r="A395" s="17" t="s">
        <v>2181</v>
      </c>
      <c r="B395" s="108">
        <v>84355900</v>
      </c>
      <c r="C395" s="108"/>
      <c r="D395" s="108">
        <v>32204241</v>
      </c>
      <c r="E395" s="17"/>
      <c r="F395" s="14">
        <f t="shared" si="9"/>
        <v>0.38176631391520927</v>
      </c>
    </row>
    <row r="396" spans="1:6" ht="12.75">
      <c r="A396" s="8" t="s">
        <v>1287</v>
      </c>
      <c r="B396" s="35">
        <f>SUM(B397:B402)</f>
        <v>340953000</v>
      </c>
      <c r="C396" s="35"/>
      <c r="D396" s="35">
        <f>SUM(D397:D402)</f>
        <v>128673246</v>
      </c>
      <c r="E396" s="37"/>
      <c r="F396" s="10">
        <f t="shared" si="9"/>
        <v>0.377392913392755</v>
      </c>
    </row>
    <row r="397" spans="1:6" ht="12.75">
      <c r="A397" s="17" t="s">
        <v>1288</v>
      </c>
      <c r="B397" s="108">
        <v>2132700</v>
      </c>
      <c r="C397" s="108"/>
      <c r="D397" s="108">
        <v>1076095</v>
      </c>
      <c r="E397" s="17"/>
      <c r="F397" s="14">
        <f t="shared" si="9"/>
        <v>0.5045693252684391</v>
      </c>
    </row>
    <row r="398" spans="1:6" ht="12.75">
      <c r="A398" s="17" t="s">
        <v>1289</v>
      </c>
      <c r="B398" s="108">
        <v>2771100</v>
      </c>
      <c r="C398" s="108"/>
      <c r="D398" s="108">
        <v>1437395</v>
      </c>
      <c r="E398" s="17"/>
      <c r="F398" s="14">
        <f t="shared" si="9"/>
        <v>0.5187091768611742</v>
      </c>
    </row>
    <row r="399" spans="1:6" ht="12.75">
      <c r="A399" s="17" t="s">
        <v>1290</v>
      </c>
      <c r="B399" s="108">
        <v>92566400</v>
      </c>
      <c r="C399" s="108"/>
      <c r="D399" s="108">
        <v>30574216</v>
      </c>
      <c r="E399" s="17"/>
      <c r="F399" s="14">
        <f t="shared" si="9"/>
        <v>0.33029496664016317</v>
      </c>
    </row>
    <row r="400" spans="1:6" ht="12.75">
      <c r="A400" s="17" t="s">
        <v>1291</v>
      </c>
      <c r="B400" s="108">
        <v>130811700</v>
      </c>
      <c r="C400" s="108"/>
      <c r="D400" s="108">
        <v>42702315</v>
      </c>
      <c r="E400" s="17"/>
      <c r="F400" s="14">
        <f t="shared" si="9"/>
        <v>0.32644109815865097</v>
      </c>
    </row>
    <row r="401" spans="1:6" ht="12.75">
      <c r="A401" s="17" t="s">
        <v>1292</v>
      </c>
      <c r="B401" s="108">
        <v>1672500</v>
      </c>
      <c r="C401" s="108"/>
      <c r="D401" s="108">
        <v>1190630</v>
      </c>
      <c r="E401" s="17"/>
      <c r="F401" s="14">
        <f t="shared" si="9"/>
        <v>0.7118863976083707</v>
      </c>
    </row>
    <row r="402" spans="1:6" ht="12.75">
      <c r="A402" s="17" t="s">
        <v>2189</v>
      </c>
      <c r="B402" s="108">
        <v>110998600</v>
      </c>
      <c r="C402" s="108"/>
      <c r="D402" s="108">
        <v>51692595</v>
      </c>
      <c r="E402" s="17"/>
      <c r="F402" s="14">
        <f t="shared" si="9"/>
        <v>0.4657049278099003</v>
      </c>
    </row>
    <row r="403" spans="1:6" ht="12.75">
      <c r="A403" s="8" t="s">
        <v>2190</v>
      </c>
      <c r="B403" s="35">
        <f>SUM(B404:B406)</f>
        <v>168669100</v>
      </c>
      <c r="C403" s="35"/>
      <c r="D403" s="35">
        <f>SUM(D404:D406)</f>
        <v>62298527</v>
      </c>
      <c r="E403" s="37"/>
      <c r="F403" s="10">
        <f t="shared" si="9"/>
        <v>0.3693535271131464</v>
      </c>
    </row>
    <row r="404" spans="1:6" ht="12.75">
      <c r="A404" s="17" t="s">
        <v>2191</v>
      </c>
      <c r="B404" s="108">
        <v>350600</v>
      </c>
      <c r="C404" s="108"/>
      <c r="D404" s="108">
        <v>337069</v>
      </c>
      <c r="E404" s="17"/>
      <c r="F404" s="14">
        <f t="shared" si="9"/>
        <v>0.961406160867085</v>
      </c>
    </row>
    <row r="405" spans="1:6" ht="12.75">
      <c r="A405" s="17" t="s">
        <v>2192</v>
      </c>
      <c r="B405" s="108">
        <v>62184300</v>
      </c>
      <c r="C405" s="108"/>
      <c r="D405" s="108">
        <v>22633197</v>
      </c>
      <c r="E405" s="17"/>
      <c r="F405" s="14">
        <f t="shared" si="9"/>
        <v>0.36396963542244587</v>
      </c>
    </row>
    <row r="406" spans="1:6" ht="12.75">
      <c r="A406" s="17" t="s">
        <v>2193</v>
      </c>
      <c r="B406" s="108">
        <v>106134200</v>
      </c>
      <c r="C406" s="108"/>
      <c r="D406" s="108">
        <v>39328261</v>
      </c>
      <c r="E406" s="17"/>
      <c r="F406" s="14">
        <f t="shared" si="9"/>
        <v>0.37055219712401843</v>
      </c>
    </row>
    <row r="407" spans="1:6" ht="12.75">
      <c r="A407" s="17"/>
      <c r="B407" s="29"/>
      <c r="C407" s="29"/>
      <c r="D407" s="29"/>
      <c r="E407" s="17"/>
      <c r="F407" s="14"/>
    </row>
    <row r="408" spans="1:6" ht="12.75">
      <c r="A408" s="17"/>
      <c r="B408" s="17"/>
      <c r="C408" s="17"/>
      <c r="D408" s="17"/>
      <c r="E408" s="17"/>
      <c r="F408" s="14"/>
    </row>
    <row r="409" spans="1:6" ht="15.75">
      <c r="A409" s="22" t="s">
        <v>2015</v>
      </c>
      <c r="B409" s="35">
        <f>+B333+B334+B340+B345+B353+B363+B367+B371+B375+B376+B377+B388+B392+B396+B403</f>
        <v>5523983800</v>
      </c>
      <c r="C409" s="35"/>
      <c r="D409" s="35">
        <f>+D333+D334+D340+D345+D353+D363+D367+D371+D375+D376+D377+D388+D392+D396+D403</f>
        <v>1997458741</v>
      </c>
      <c r="E409" s="37"/>
      <c r="F409" s="10">
        <f>SUM(D409/B409)</f>
        <v>0.36159750160744497</v>
      </c>
    </row>
    <row r="410" spans="1:6" ht="12.75">
      <c r="A410" s="17"/>
      <c r="B410" s="17"/>
      <c r="C410" s="17"/>
      <c r="D410" s="17"/>
      <c r="E410" s="17"/>
      <c r="F410" s="14"/>
    </row>
    <row r="411" spans="1:6" ht="12.75">
      <c r="A411" s="17"/>
      <c r="B411" s="17"/>
      <c r="C411" s="17"/>
      <c r="D411" s="17"/>
      <c r="E411" s="17"/>
      <c r="F411" s="14"/>
    </row>
    <row r="412" spans="1:6" ht="12.75">
      <c r="A412" s="17" t="s">
        <v>2194</v>
      </c>
      <c r="B412" s="17" t="s">
        <v>2195</v>
      </c>
      <c r="C412" s="17"/>
      <c r="D412" s="17"/>
      <c r="E412" s="36"/>
      <c r="F412" s="36" t="s">
        <v>2196</v>
      </c>
    </row>
    <row r="413" spans="1:6" ht="12.75">
      <c r="A413" s="17"/>
      <c r="B413" s="17"/>
      <c r="C413" s="17"/>
      <c r="D413" s="17"/>
      <c r="E413" s="17"/>
      <c r="F413" s="14"/>
    </row>
    <row r="414" spans="1:6" ht="12.75">
      <c r="A414" s="1" t="s">
        <v>2197</v>
      </c>
      <c r="B414" s="2"/>
      <c r="C414" s="2"/>
      <c r="D414" s="2"/>
      <c r="E414" s="2"/>
      <c r="F414" s="14"/>
    </row>
    <row r="415" spans="1:6" ht="12.75">
      <c r="A415" s="3"/>
      <c r="B415" s="17"/>
      <c r="C415" s="17"/>
      <c r="D415" s="17"/>
      <c r="E415" s="17"/>
      <c r="F415" s="14"/>
    </row>
    <row r="416" spans="1:6" ht="12.75">
      <c r="A416" s="4" t="s">
        <v>977</v>
      </c>
      <c r="B416" s="5">
        <v>2005</v>
      </c>
      <c r="C416" s="5" t="s">
        <v>978</v>
      </c>
      <c r="D416" s="5">
        <v>2005</v>
      </c>
      <c r="E416" s="4"/>
      <c r="F416" s="14"/>
    </row>
    <row r="417" spans="1:6" ht="13.5" thickBot="1">
      <c r="A417" s="24" t="s">
        <v>979</v>
      </c>
      <c r="B417" s="23" t="s">
        <v>980</v>
      </c>
      <c r="C417" s="24"/>
      <c r="D417" s="24" t="s">
        <v>981</v>
      </c>
      <c r="E417" s="24"/>
      <c r="F417" s="34" t="s">
        <v>982</v>
      </c>
    </row>
    <row r="418" spans="1:6" ht="12.75">
      <c r="A418" s="17"/>
      <c r="B418" s="29"/>
      <c r="C418" s="29"/>
      <c r="D418" s="29"/>
      <c r="E418" s="17"/>
      <c r="F418" s="14"/>
    </row>
    <row r="419" spans="1:6" ht="12.75">
      <c r="A419" s="8" t="s">
        <v>2198</v>
      </c>
      <c r="B419" s="35">
        <f>SUM(B420:B429)</f>
        <v>649800600</v>
      </c>
      <c r="C419" s="35"/>
      <c r="D419" s="35">
        <f>SUM(D420:D429)</f>
        <v>157580835</v>
      </c>
      <c r="E419" s="37"/>
      <c r="F419" s="10">
        <f aca="true" t="shared" si="10" ref="F419:F461">SUM(D419/B419)</f>
        <v>0.24250644736246782</v>
      </c>
    </row>
    <row r="420" spans="1:6" ht="12.75">
      <c r="A420" s="17" t="s">
        <v>2199</v>
      </c>
      <c r="B420" s="108">
        <v>97638900</v>
      </c>
      <c r="C420" s="108"/>
      <c r="D420" s="108">
        <v>24948423</v>
      </c>
      <c r="E420" s="17"/>
      <c r="F420" s="14">
        <f t="shared" si="10"/>
        <v>0.2555172477363018</v>
      </c>
    </row>
    <row r="421" spans="1:6" ht="12.75">
      <c r="A421" s="17" t="s">
        <v>2200</v>
      </c>
      <c r="B421" s="108">
        <v>245848400</v>
      </c>
      <c r="C421" s="108"/>
      <c r="D421" s="108">
        <v>64199410</v>
      </c>
      <c r="E421" s="17"/>
      <c r="F421" s="14">
        <f t="shared" si="10"/>
        <v>0.26113413794842677</v>
      </c>
    </row>
    <row r="422" spans="1:6" ht="12.75">
      <c r="A422" s="17" t="s">
        <v>2201</v>
      </c>
      <c r="B422" s="108">
        <v>51851300</v>
      </c>
      <c r="C422" s="108"/>
      <c r="D422" s="108">
        <v>10295135</v>
      </c>
      <c r="E422" s="17"/>
      <c r="F422" s="14">
        <f t="shared" si="10"/>
        <v>0.19855114529433207</v>
      </c>
    </row>
    <row r="423" spans="1:6" ht="12.75">
      <c r="A423" s="17" t="s">
        <v>2202</v>
      </c>
      <c r="B423" s="108">
        <v>58741900</v>
      </c>
      <c r="C423" s="108"/>
      <c r="D423" s="108">
        <v>12321249</v>
      </c>
      <c r="E423" s="17"/>
      <c r="F423" s="14">
        <f t="shared" si="10"/>
        <v>0.2097523062754184</v>
      </c>
    </row>
    <row r="424" spans="1:6" ht="12.75">
      <c r="A424" s="17" t="s">
        <v>2798</v>
      </c>
      <c r="B424" s="108">
        <v>43051100</v>
      </c>
      <c r="C424" s="108"/>
      <c r="D424" s="108">
        <v>8732984</v>
      </c>
      <c r="E424" s="17"/>
      <c r="F424" s="14">
        <f t="shared" si="10"/>
        <v>0.2028515879965901</v>
      </c>
    </row>
    <row r="425" spans="1:6" ht="12.75">
      <c r="A425" s="17" t="s">
        <v>2203</v>
      </c>
      <c r="B425" s="108">
        <v>12846000</v>
      </c>
      <c r="C425" s="108"/>
      <c r="D425" s="108">
        <v>4804180</v>
      </c>
      <c r="E425" s="17"/>
      <c r="F425" s="14">
        <f t="shared" si="10"/>
        <v>0.3739825626654211</v>
      </c>
    </row>
    <row r="426" spans="1:6" ht="12.75">
      <c r="A426" s="17" t="s">
        <v>2204</v>
      </c>
      <c r="B426" s="108">
        <v>52213700</v>
      </c>
      <c r="C426" s="108"/>
      <c r="D426" s="108">
        <v>12258535</v>
      </c>
      <c r="E426" s="17"/>
      <c r="F426" s="14">
        <f t="shared" si="10"/>
        <v>0.2347762177359582</v>
      </c>
    </row>
    <row r="427" spans="1:6" ht="12.75">
      <c r="A427" s="17" t="s">
        <v>2205</v>
      </c>
      <c r="B427" s="108">
        <v>6416500</v>
      </c>
      <c r="C427" s="108"/>
      <c r="D427" s="108">
        <v>1489390</v>
      </c>
      <c r="E427" s="17"/>
      <c r="F427" s="14">
        <f t="shared" si="10"/>
        <v>0.23211875633133328</v>
      </c>
    </row>
    <row r="428" spans="1:6" ht="12.75">
      <c r="A428" s="17" t="s">
        <v>2206</v>
      </c>
      <c r="B428" s="108">
        <v>2626400</v>
      </c>
      <c r="C428" s="108"/>
      <c r="D428" s="108">
        <v>655125</v>
      </c>
      <c r="E428" s="17"/>
      <c r="F428" s="14">
        <f t="shared" si="10"/>
        <v>0.24943839476088944</v>
      </c>
    </row>
    <row r="429" spans="1:6" ht="12.75">
      <c r="A429" s="17" t="s">
        <v>2207</v>
      </c>
      <c r="B429" s="108">
        <v>78566400</v>
      </c>
      <c r="C429" s="108"/>
      <c r="D429" s="108">
        <v>17876404</v>
      </c>
      <c r="E429" s="17"/>
      <c r="F429" s="14">
        <f t="shared" si="10"/>
        <v>0.22753243116650373</v>
      </c>
    </row>
    <row r="430" spans="1:6" ht="12.75">
      <c r="A430" s="8" t="s">
        <v>2208</v>
      </c>
      <c r="B430" s="35">
        <f>SUM(B431:B441)</f>
        <v>359862800</v>
      </c>
      <c r="C430" s="35"/>
      <c r="D430" s="35">
        <f>SUM(D431:D441)</f>
        <v>81479165</v>
      </c>
      <c r="E430" s="37"/>
      <c r="F430" s="10">
        <f t="shared" si="10"/>
        <v>0.22641730403920604</v>
      </c>
    </row>
    <row r="431" spans="1:6" ht="12.75">
      <c r="A431" s="17" t="s">
        <v>2209</v>
      </c>
      <c r="B431" s="108">
        <v>98296800</v>
      </c>
      <c r="C431" s="108"/>
      <c r="D431" s="108">
        <v>21099203</v>
      </c>
      <c r="E431" s="17"/>
      <c r="F431" s="14">
        <f t="shared" si="10"/>
        <v>0.21464791325862084</v>
      </c>
    </row>
    <row r="432" spans="1:6" ht="12.75">
      <c r="A432" s="17" t="s">
        <v>2210</v>
      </c>
      <c r="B432" s="108">
        <v>42229100</v>
      </c>
      <c r="C432" s="108"/>
      <c r="D432" s="108">
        <v>8309231</v>
      </c>
      <c r="E432" s="17"/>
      <c r="F432" s="14">
        <f t="shared" si="10"/>
        <v>0.19676552424749758</v>
      </c>
    </row>
    <row r="433" spans="1:6" ht="12.75">
      <c r="A433" s="17" t="s">
        <v>2211</v>
      </c>
      <c r="B433" s="108">
        <v>37759300</v>
      </c>
      <c r="C433" s="108"/>
      <c r="D433" s="108">
        <v>8496890</v>
      </c>
      <c r="E433" s="17"/>
      <c r="F433" s="14">
        <f t="shared" si="10"/>
        <v>0.2250277415100386</v>
      </c>
    </row>
    <row r="434" spans="1:6" ht="12.75">
      <c r="A434" s="17" t="s">
        <v>2212</v>
      </c>
      <c r="B434" s="108">
        <v>11766500</v>
      </c>
      <c r="C434" s="108"/>
      <c r="D434" s="108">
        <v>2468310</v>
      </c>
      <c r="E434" s="17"/>
      <c r="F434" s="14">
        <f t="shared" si="10"/>
        <v>0.20977435941018996</v>
      </c>
    </row>
    <row r="435" spans="1:6" ht="12.75">
      <c r="A435" s="17" t="s">
        <v>2213</v>
      </c>
      <c r="B435" s="108">
        <v>85478600</v>
      </c>
      <c r="C435" s="108"/>
      <c r="D435" s="108">
        <v>19030011</v>
      </c>
      <c r="E435" s="17"/>
      <c r="F435" s="14">
        <f t="shared" si="10"/>
        <v>0.22262895040396075</v>
      </c>
    </row>
    <row r="436" spans="1:6" ht="12.75">
      <c r="A436" s="17" t="s">
        <v>516</v>
      </c>
      <c r="B436" s="108">
        <v>2850700</v>
      </c>
      <c r="C436" s="108"/>
      <c r="D436" s="108">
        <v>753602</v>
      </c>
      <c r="E436" s="17"/>
      <c r="F436" s="14">
        <f t="shared" si="10"/>
        <v>0.2643568246395622</v>
      </c>
    </row>
    <row r="437" spans="1:6" ht="12.75">
      <c r="A437" s="17" t="s">
        <v>517</v>
      </c>
      <c r="B437" s="108">
        <v>4962800</v>
      </c>
      <c r="C437" s="108"/>
      <c r="D437" s="108">
        <v>1304453</v>
      </c>
      <c r="E437" s="17"/>
      <c r="F437" s="14">
        <f t="shared" si="10"/>
        <v>0.2628461755460627</v>
      </c>
    </row>
    <row r="438" spans="1:6" ht="12.75">
      <c r="A438" s="17" t="s">
        <v>518</v>
      </c>
      <c r="B438" s="108">
        <v>1313000</v>
      </c>
      <c r="C438" s="108"/>
      <c r="D438" s="108">
        <v>387157</v>
      </c>
      <c r="E438" s="17"/>
      <c r="F438" s="14">
        <f t="shared" si="10"/>
        <v>0.2948644325971059</v>
      </c>
    </row>
    <row r="439" spans="1:6" ht="12.75">
      <c r="A439" s="17" t="s">
        <v>519</v>
      </c>
      <c r="B439" s="108">
        <v>9877900</v>
      </c>
      <c r="C439" s="108"/>
      <c r="D439" s="108">
        <v>2338211</v>
      </c>
      <c r="E439" s="17"/>
      <c r="F439" s="14">
        <f t="shared" si="10"/>
        <v>0.23671134552890796</v>
      </c>
    </row>
    <row r="440" spans="1:6" ht="12.75">
      <c r="A440" s="17" t="s">
        <v>922</v>
      </c>
      <c r="B440" s="108">
        <v>13012300</v>
      </c>
      <c r="C440" s="108"/>
      <c r="D440" s="108">
        <v>4013642</v>
      </c>
      <c r="E440" s="17"/>
      <c r="F440" s="14">
        <f t="shared" si="10"/>
        <v>0.3084498512945444</v>
      </c>
    </row>
    <row r="441" spans="1:6" ht="12.75">
      <c r="A441" s="17" t="s">
        <v>521</v>
      </c>
      <c r="B441" s="108">
        <v>52315800</v>
      </c>
      <c r="C441" s="108"/>
      <c r="D441" s="108">
        <v>13278455</v>
      </c>
      <c r="E441" s="17"/>
      <c r="F441" s="14">
        <f t="shared" si="10"/>
        <v>0.253813475087832</v>
      </c>
    </row>
    <row r="442" spans="1:6" ht="12.75">
      <c r="A442" s="8" t="s">
        <v>522</v>
      </c>
      <c r="B442" s="35">
        <f>SUM(B443:B448)</f>
        <v>367272200</v>
      </c>
      <c r="C442" s="35"/>
      <c r="D442" s="35">
        <f>SUM(D443:D448)</f>
        <v>84695785</v>
      </c>
      <c r="E442" s="37"/>
      <c r="F442" s="10">
        <f t="shared" si="10"/>
        <v>0.23060766646645187</v>
      </c>
    </row>
    <row r="443" spans="1:6" ht="12.75">
      <c r="A443" s="17" t="s">
        <v>523</v>
      </c>
      <c r="B443" s="108">
        <v>76284800</v>
      </c>
      <c r="C443" s="108"/>
      <c r="D443" s="108">
        <v>19219652</v>
      </c>
      <c r="E443" s="17"/>
      <c r="F443" s="14">
        <f t="shared" si="10"/>
        <v>0.251946023323126</v>
      </c>
    </row>
    <row r="444" spans="1:6" ht="12.75">
      <c r="A444" s="17" t="s">
        <v>524</v>
      </c>
      <c r="B444" s="108">
        <v>37882000</v>
      </c>
      <c r="C444" s="108"/>
      <c r="D444" s="108">
        <v>11921784</v>
      </c>
      <c r="E444" s="17"/>
      <c r="F444" s="14">
        <f t="shared" si="10"/>
        <v>0.3147084103268043</v>
      </c>
    </row>
    <row r="445" spans="1:6" ht="12.75">
      <c r="A445" s="17" t="s">
        <v>525</v>
      </c>
      <c r="B445" s="108">
        <v>27051500</v>
      </c>
      <c r="C445" s="108"/>
      <c r="D445" s="108">
        <v>5798548</v>
      </c>
      <c r="E445" s="17"/>
      <c r="F445" s="14">
        <f t="shared" si="10"/>
        <v>0.2143521801009186</v>
      </c>
    </row>
    <row r="446" spans="1:6" ht="12.75">
      <c r="A446" s="17" t="s">
        <v>526</v>
      </c>
      <c r="B446" s="108">
        <v>68597500</v>
      </c>
      <c r="C446" s="108"/>
      <c r="D446" s="108">
        <v>12888544</v>
      </c>
      <c r="E446" s="17"/>
      <c r="F446" s="14">
        <f t="shared" si="10"/>
        <v>0.18788649732133095</v>
      </c>
    </row>
    <row r="447" spans="1:6" ht="12.75">
      <c r="A447" s="17" t="s">
        <v>527</v>
      </c>
      <c r="B447" s="108">
        <v>43269300</v>
      </c>
      <c r="C447" s="108"/>
      <c r="D447" s="108">
        <v>8603705</v>
      </c>
      <c r="E447" s="17"/>
      <c r="F447" s="14">
        <f t="shared" si="10"/>
        <v>0.1988408640768397</v>
      </c>
    </row>
    <row r="448" spans="1:6" ht="12.75">
      <c r="A448" s="17" t="s">
        <v>2233</v>
      </c>
      <c r="B448" s="108">
        <v>114187100</v>
      </c>
      <c r="C448" s="108"/>
      <c r="D448" s="108">
        <v>26263552</v>
      </c>
      <c r="E448" s="17"/>
      <c r="F448" s="14">
        <f t="shared" si="10"/>
        <v>0.2300045451719152</v>
      </c>
    </row>
    <row r="449" spans="1:6" ht="12.75">
      <c r="A449" s="8" t="s">
        <v>2234</v>
      </c>
      <c r="B449" s="35">
        <f>SUM(B450:B455)</f>
        <v>223776500</v>
      </c>
      <c r="C449" s="35"/>
      <c r="D449" s="35">
        <f>SUM(D450:D455)</f>
        <v>50869197</v>
      </c>
      <c r="E449" s="37"/>
      <c r="F449" s="10">
        <f t="shared" si="10"/>
        <v>0.2273214434938432</v>
      </c>
    </row>
    <row r="450" spans="1:6" ht="12.75">
      <c r="A450" s="17" t="s">
        <v>2235</v>
      </c>
      <c r="B450" s="108">
        <v>40528100</v>
      </c>
      <c r="C450" s="108"/>
      <c r="D450" s="108">
        <v>8191262</v>
      </c>
      <c r="E450" s="17"/>
      <c r="F450" s="14">
        <f t="shared" si="10"/>
        <v>0.20211315112230774</v>
      </c>
    </row>
    <row r="451" spans="1:6" ht="12.75">
      <c r="A451" s="17" t="s">
        <v>2236</v>
      </c>
      <c r="B451" s="108">
        <v>2713900</v>
      </c>
      <c r="C451" s="108"/>
      <c r="D451" s="108">
        <v>915340</v>
      </c>
      <c r="E451" s="17"/>
      <c r="F451" s="14">
        <f t="shared" si="10"/>
        <v>0.33727845535944584</v>
      </c>
    </row>
    <row r="452" spans="1:6" ht="12.75">
      <c r="A452" s="17" t="s">
        <v>2163</v>
      </c>
      <c r="B452" s="108">
        <v>49905800</v>
      </c>
      <c r="C452" s="108"/>
      <c r="D452" s="108">
        <v>13334309</v>
      </c>
      <c r="E452" s="17"/>
      <c r="F452" s="14">
        <f t="shared" si="10"/>
        <v>0.2671895651407251</v>
      </c>
    </row>
    <row r="453" spans="1:6" ht="12.75">
      <c r="A453" s="17" t="s">
        <v>2237</v>
      </c>
      <c r="B453" s="108">
        <v>78666700</v>
      </c>
      <c r="C453" s="108"/>
      <c r="D453" s="108">
        <v>16935846</v>
      </c>
      <c r="E453" s="17"/>
      <c r="F453" s="14">
        <f t="shared" si="10"/>
        <v>0.21528608674318359</v>
      </c>
    </row>
    <row r="454" spans="1:6" ht="12.75">
      <c r="A454" s="17" t="s">
        <v>2238</v>
      </c>
      <c r="B454" s="108">
        <v>6380600</v>
      </c>
      <c r="C454" s="108"/>
      <c r="D454" s="108">
        <v>1844833</v>
      </c>
      <c r="E454" s="17"/>
      <c r="F454" s="14">
        <f t="shared" si="10"/>
        <v>0.2891315863711877</v>
      </c>
    </row>
    <row r="455" spans="1:6" ht="12.75">
      <c r="A455" s="17" t="s">
        <v>2239</v>
      </c>
      <c r="B455" s="108">
        <v>45581400</v>
      </c>
      <c r="C455" s="108"/>
      <c r="D455" s="108">
        <v>9647607</v>
      </c>
      <c r="E455" s="17"/>
      <c r="F455" s="14">
        <f t="shared" si="10"/>
        <v>0.21165666258605484</v>
      </c>
    </row>
    <row r="456" spans="1:6" ht="12.75">
      <c r="A456" s="8" t="s">
        <v>2240</v>
      </c>
      <c r="B456" s="35">
        <f>SUM(B457:B465)+SUM(B475:B481)</f>
        <v>203218800</v>
      </c>
      <c r="C456" s="35"/>
      <c r="D456" s="35">
        <f>SUM(D457:D465)+SUM(D475:D481)</f>
        <v>44841015</v>
      </c>
      <c r="E456" s="37"/>
      <c r="F456" s="10">
        <f t="shared" si="10"/>
        <v>0.22065387159062055</v>
      </c>
    </row>
    <row r="457" spans="1:6" ht="12.75">
      <c r="A457" s="17" t="s">
        <v>2241</v>
      </c>
      <c r="B457" s="108">
        <v>32989500</v>
      </c>
      <c r="C457" s="108"/>
      <c r="D457" s="108">
        <v>9275460</v>
      </c>
      <c r="E457" s="17"/>
      <c r="F457" s="14">
        <f t="shared" si="10"/>
        <v>0.2811640067294139</v>
      </c>
    </row>
    <row r="458" spans="1:6" ht="12.75">
      <c r="A458" s="17" t="s">
        <v>2242</v>
      </c>
      <c r="B458" s="108">
        <v>1578800</v>
      </c>
      <c r="C458" s="108"/>
      <c r="D458" s="108">
        <v>556455</v>
      </c>
      <c r="E458" s="17"/>
      <c r="F458" s="14">
        <f t="shared" si="10"/>
        <v>0.3524543957436027</v>
      </c>
    </row>
    <row r="459" spans="1:6" ht="12.75">
      <c r="A459" s="17" t="s">
        <v>2243</v>
      </c>
      <c r="B459" s="108">
        <v>40598700</v>
      </c>
      <c r="C459" s="108"/>
      <c r="D459" s="108">
        <v>9974025</v>
      </c>
      <c r="E459" s="17"/>
      <c r="F459" s="14">
        <f t="shared" si="10"/>
        <v>0.24567350678716313</v>
      </c>
    </row>
    <row r="460" spans="1:6" ht="12.75">
      <c r="A460" s="17" t="s">
        <v>2244</v>
      </c>
      <c r="B460" s="108">
        <v>15439100</v>
      </c>
      <c r="C460" s="108"/>
      <c r="D460" s="108">
        <v>4789123</v>
      </c>
      <c r="E460" s="17"/>
      <c r="F460" s="14">
        <f t="shared" si="10"/>
        <v>0.3101944413858321</v>
      </c>
    </row>
    <row r="461" spans="1:6" ht="12.75">
      <c r="A461" s="17" t="s">
        <v>2245</v>
      </c>
      <c r="B461" s="108">
        <v>9185800</v>
      </c>
      <c r="C461" s="108"/>
      <c r="D461" s="108">
        <v>1707800</v>
      </c>
      <c r="E461" s="17"/>
      <c r="F461" s="14">
        <f t="shared" si="10"/>
        <v>0.185917394238934</v>
      </c>
    </row>
    <row r="462" spans="1:6" ht="12.75">
      <c r="A462" s="38" t="s">
        <v>2246</v>
      </c>
      <c r="B462" s="108"/>
      <c r="C462" s="108"/>
      <c r="D462" s="108"/>
      <c r="E462" s="17"/>
      <c r="F462" s="14"/>
    </row>
    <row r="463" spans="1:6" ht="12.75">
      <c r="A463" s="17" t="s">
        <v>2247</v>
      </c>
      <c r="B463" s="108">
        <v>10143800</v>
      </c>
      <c r="C463" s="108"/>
      <c r="D463" s="108">
        <v>2054040</v>
      </c>
      <c r="E463" s="17"/>
      <c r="F463" s="14">
        <f>SUM(D463/B463)</f>
        <v>0.2024921627003687</v>
      </c>
    </row>
    <row r="464" spans="1:6" ht="12.75">
      <c r="A464" s="38" t="s">
        <v>2246</v>
      </c>
      <c r="B464" s="108"/>
      <c r="C464" s="108"/>
      <c r="D464" s="108"/>
      <c r="E464" s="17"/>
      <c r="F464" s="14"/>
    </row>
    <row r="465" spans="1:6" ht="12.75">
      <c r="A465" s="17" t="s">
        <v>2248</v>
      </c>
      <c r="B465" s="108">
        <v>2673900</v>
      </c>
      <c r="C465" s="108"/>
      <c r="D465" s="108">
        <v>319920</v>
      </c>
      <c r="E465" s="17"/>
      <c r="F465" s="14">
        <f>SUM(D465/B465)</f>
        <v>0.11964546168517895</v>
      </c>
    </row>
    <row r="466" spans="1:6" ht="12.75">
      <c r="A466" s="38" t="s">
        <v>2246</v>
      </c>
      <c r="B466" s="29"/>
      <c r="C466" s="29"/>
      <c r="D466" s="29"/>
      <c r="E466" s="17"/>
      <c r="F466" s="14"/>
    </row>
    <row r="467" spans="1:6" ht="12.75">
      <c r="A467" s="17"/>
      <c r="B467" s="29"/>
      <c r="C467" s="29"/>
      <c r="D467" s="29"/>
      <c r="E467" s="17"/>
      <c r="F467" s="14"/>
    </row>
    <row r="468" spans="1:6" ht="12.75">
      <c r="A468" s="17"/>
      <c r="B468" s="17"/>
      <c r="C468" s="17"/>
      <c r="D468" s="17"/>
      <c r="E468" s="17"/>
      <c r="F468" s="14"/>
    </row>
    <row r="469" spans="1:6" ht="12.75">
      <c r="A469" s="1" t="s">
        <v>2197</v>
      </c>
      <c r="B469" s="2"/>
      <c r="C469" s="2"/>
      <c r="D469" s="2"/>
      <c r="E469" s="2"/>
      <c r="F469" s="14"/>
    </row>
    <row r="470" spans="1:6" ht="12.75">
      <c r="A470" s="3"/>
      <c r="B470" s="17"/>
      <c r="C470" s="17"/>
      <c r="D470" s="17"/>
      <c r="E470" s="17"/>
      <c r="F470" s="14"/>
    </row>
    <row r="471" spans="1:6" ht="12.75">
      <c r="A471" s="4" t="s">
        <v>977</v>
      </c>
      <c r="B471" s="5">
        <v>2005</v>
      </c>
      <c r="C471" s="5" t="s">
        <v>978</v>
      </c>
      <c r="D471" s="5">
        <v>2005</v>
      </c>
      <c r="E471" s="4"/>
      <c r="F471" s="14"/>
    </row>
    <row r="472" spans="1:6" ht="13.5" thickBot="1">
      <c r="A472" s="24" t="s">
        <v>979</v>
      </c>
      <c r="B472" s="23" t="s">
        <v>980</v>
      </c>
      <c r="C472" s="24"/>
      <c r="D472" s="24" t="s">
        <v>981</v>
      </c>
      <c r="E472" s="24"/>
      <c r="F472" s="34" t="s">
        <v>982</v>
      </c>
    </row>
    <row r="473" spans="1:6" ht="12.75">
      <c r="A473" s="17"/>
      <c r="B473" s="29"/>
      <c r="C473" s="29"/>
      <c r="D473" s="29"/>
      <c r="E473" s="17"/>
      <c r="F473" s="14"/>
    </row>
    <row r="474" spans="1:6" ht="12.75">
      <c r="A474" s="8" t="s">
        <v>2249</v>
      </c>
      <c r="B474" s="35"/>
      <c r="C474" s="39"/>
      <c r="D474" s="35"/>
      <c r="E474" s="37"/>
      <c r="F474" s="14"/>
    </row>
    <row r="475" spans="1:6" ht="12.75">
      <c r="A475" s="17" t="s">
        <v>2250</v>
      </c>
      <c r="B475" s="108">
        <v>3393700</v>
      </c>
      <c r="C475" s="108"/>
      <c r="D475" s="108">
        <v>697072</v>
      </c>
      <c r="E475" s="17"/>
      <c r="F475" s="14">
        <f>SUM(D475/B475)</f>
        <v>0.20540177387512154</v>
      </c>
    </row>
    <row r="476" spans="1:6" ht="12.75">
      <c r="A476" s="38" t="s">
        <v>2246</v>
      </c>
      <c r="B476" s="108"/>
      <c r="C476" s="108"/>
      <c r="D476" s="108"/>
      <c r="E476" s="17"/>
      <c r="F476" s="14"/>
    </row>
    <row r="477" spans="1:6" ht="12.75">
      <c r="A477" s="17" t="s">
        <v>2163</v>
      </c>
      <c r="B477" s="108">
        <v>24257900</v>
      </c>
      <c r="C477" s="108"/>
      <c r="D477" s="108">
        <v>5077040</v>
      </c>
      <c r="E477" s="17"/>
      <c r="F477" s="14">
        <f>SUM(D477/B477)</f>
        <v>0.20929429175649994</v>
      </c>
    </row>
    <row r="478" spans="1:6" ht="12.75">
      <c r="A478" s="38" t="s">
        <v>2246</v>
      </c>
      <c r="B478" s="108"/>
      <c r="C478" s="108"/>
      <c r="D478" s="108"/>
      <c r="E478" s="17"/>
      <c r="F478" s="14"/>
    </row>
    <row r="479" spans="1:6" ht="12.75">
      <c r="A479" s="17" t="s">
        <v>2251</v>
      </c>
      <c r="B479" s="108">
        <v>47539600</v>
      </c>
      <c r="C479" s="108"/>
      <c r="D479" s="108">
        <v>7786280</v>
      </c>
      <c r="E479" s="17"/>
      <c r="F479" s="14">
        <f>SUM(D479/B479)</f>
        <v>0.16378513912611803</v>
      </c>
    </row>
    <row r="480" spans="1:6" ht="12.75">
      <c r="A480" s="38" t="s">
        <v>2246</v>
      </c>
      <c r="B480" s="108"/>
      <c r="C480" s="108"/>
      <c r="D480" s="108"/>
      <c r="E480" s="17"/>
      <c r="F480" s="14"/>
    </row>
    <row r="481" spans="1:6" ht="12.75">
      <c r="A481" s="17" t="s">
        <v>2252</v>
      </c>
      <c r="B481" s="108">
        <v>15418000</v>
      </c>
      <c r="C481" s="108"/>
      <c r="D481" s="108">
        <v>2603800</v>
      </c>
      <c r="E481" s="17"/>
      <c r="F481" s="14">
        <f>SUM(D481/B481)</f>
        <v>0.1688805292515242</v>
      </c>
    </row>
    <row r="482" spans="1:6" ht="12.75">
      <c r="A482" s="38" t="s">
        <v>2246</v>
      </c>
      <c r="B482" s="108"/>
      <c r="C482" s="108"/>
      <c r="D482" s="108"/>
      <c r="E482" s="17"/>
      <c r="F482" s="14"/>
    </row>
    <row r="483" spans="1:6" ht="12.75">
      <c r="A483" s="17"/>
      <c r="B483" s="29"/>
      <c r="C483" s="29"/>
      <c r="D483" s="29"/>
      <c r="E483" s="17"/>
      <c r="F483" s="14"/>
    </row>
    <row r="484" spans="1:6" ht="12.75">
      <c r="A484" s="17"/>
      <c r="B484" s="29"/>
      <c r="C484" s="29"/>
      <c r="D484" s="29"/>
      <c r="E484" s="17"/>
      <c r="F484" s="14"/>
    </row>
    <row r="485" spans="1:6" ht="15.75">
      <c r="A485" s="22" t="s">
        <v>2015</v>
      </c>
      <c r="B485" s="35">
        <f>+B419+B430+B442+B449+B456</f>
        <v>1803930900</v>
      </c>
      <c r="C485" s="35"/>
      <c r="D485" s="35">
        <f>+D419+D430+D442+D449+D456</f>
        <v>419465997</v>
      </c>
      <c r="E485" s="37"/>
      <c r="F485" s="10">
        <f>SUM(D485/B485)</f>
        <v>0.23252886072299112</v>
      </c>
    </row>
    <row r="486" spans="1:6" ht="12.75">
      <c r="A486" s="17"/>
      <c r="B486" s="29"/>
      <c r="C486" s="29"/>
      <c r="D486" s="29"/>
      <c r="E486" s="17"/>
      <c r="F486" s="14"/>
    </row>
    <row r="487" spans="1:6" ht="12.75">
      <c r="A487" s="17"/>
      <c r="B487" s="29"/>
      <c r="C487" s="29"/>
      <c r="D487" s="29"/>
      <c r="E487" s="17"/>
      <c r="F487" s="14"/>
    </row>
    <row r="488" spans="1:6" ht="12.75">
      <c r="A488" s="17"/>
      <c r="B488" s="17"/>
      <c r="C488" s="17"/>
      <c r="D488" s="17"/>
      <c r="E488" s="17"/>
      <c r="F488" s="14"/>
    </row>
    <row r="489" spans="1:6" ht="12.75">
      <c r="A489" s="17" t="s">
        <v>2253</v>
      </c>
      <c r="B489" s="17" t="s">
        <v>2254</v>
      </c>
      <c r="C489" s="17"/>
      <c r="D489" s="17"/>
      <c r="E489" s="36"/>
      <c r="F489" s="36" t="s">
        <v>2255</v>
      </c>
    </row>
    <row r="490" spans="1:6" ht="12.75">
      <c r="A490" s="1" t="s">
        <v>2256</v>
      </c>
      <c r="B490" s="2"/>
      <c r="C490" s="2"/>
      <c r="D490" s="2"/>
      <c r="E490" s="2"/>
      <c r="F490" s="14"/>
    </row>
    <row r="491" spans="1:6" ht="12.75">
      <c r="A491" s="3"/>
      <c r="B491" s="17"/>
      <c r="C491" s="17"/>
      <c r="D491" s="17"/>
      <c r="E491" s="17"/>
      <c r="F491" s="14"/>
    </row>
    <row r="492" spans="1:6" ht="12.75">
      <c r="A492" s="4" t="s">
        <v>977</v>
      </c>
      <c r="B492" s="5">
        <v>2005</v>
      </c>
      <c r="C492" s="5" t="s">
        <v>978</v>
      </c>
      <c r="D492" s="5">
        <v>2005</v>
      </c>
      <c r="E492" s="4"/>
      <c r="F492" s="14"/>
    </row>
    <row r="493" spans="1:6" ht="13.5" thickBot="1">
      <c r="A493" s="24" t="s">
        <v>979</v>
      </c>
      <c r="B493" s="23" t="s">
        <v>980</v>
      </c>
      <c r="C493" s="24"/>
      <c r="D493" s="24" t="s">
        <v>981</v>
      </c>
      <c r="E493" s="24"/>
      <c r="F493" s="34" t="s">
        <v>982</v>
      </c>
    </row>
    <row r="494" spans="1:6" ht="12.75">
      <c r="A494" s="17"/>
      <c r="B494" s="29"/>
      <c r="C494" s="29"/>
      <c r="D494" s="29"/>
      <c r="E494" s="17"/>
      <c r="F494" s="14"/>
    </row>
    <row r="495" spans="1:6" ht="12.75">
      <c r="A495" s="15" t="s">
        <v>2257</v>
      </c>
      <c r="B495" s="9">
        <f>SUM(B496:B497)</f>
        <v>240908600</v>
      </c>
      <c r="C495" s="9"/>
      <c r="D495" s="9">
        <f>SUM(D496:D497)</f>
        <v>255080300</v>
      </c>
      <c r="E495" s="40"/>
      <c r="F495" s="10">
        <f aca="true" t="shared" si="11" ref="F495:F506">SUM(D495/B495)</f>
        <v>1.0588260444002415</v>
      </c>
    </row>
    <row r="496" spans="1:6" ht="12.75">
      <c r="A496" s="11" t="s">
        <v>2258</v>
      </c>
      <c r="B496" s="104">
        <v>152604100</v>
      </c>
      <c r="C496" s="104"/>
      <c r="D496" s="104">
        <v>163268800</v>
      </c>
      <c r="E496" s="11"/>
      <c r="F496" s="14">
        <f t="shared" si="11"/>
        <v>1.0698847540793466</v>
      </c>
    </row>
    <row r="497" spans="1:6" ht="12.75">
      <c r="A497" s="11" t="s">
        <v>1781</v>
      </c>
      <c r="B497" s="104">
        <v>88304500</v>
      </c>
      <c r="C497" s="104"/>
      <c r="D497" s="104">
        <v>91811500</v>
      </c>
      <c r="E497" s="11"/>
      <c r="F497" s="14">
        <f t="shared" si="11"/>
        <v>1.0397148503190665</v>
      </c>
    </row>
    <row r="498" spans="1:6" ht="12.75">
      <c r="A498" s="15" t="s">
        <v>2259</v>
      </c>
      <c r="B498" s="9">
        <f>SUM(B499:B510)</f>
        <v>2267303800</v>
      </c>
      <c r="C498" s="9"/>
      <c r="D498" s="9">
        <f>SUM(D499:D510)</f>
        <v>2250994390</v>
      </c>
      <c r="E498" s="40"/>
      <c r="F498" s="10">
        <f t="shared" si="11"/>
        <v>0.9928066940125095</v>
      </c>
    </row>
    <row r="499" spans="1:6" ht="12.75">
      <c r="A499" s="11" t="s">
        <v>2260</v>
      </c>
      <c r="B499" s="104">
        <v>55761700</v>
      </c>
      <c r="C499" s="104"/>
      <c r="D499" s="104">
        <v>53997600</v>
      </c>
      <c r="E499" s="11"/>
      <c r="F499" s="14">
        <f t="shared" si="11"/>
        <v>0.9683635900627133</v>
      </c>
    </row>
    <row r="500" spans="1:6" ht="12.75">
      <c r="A500" s="11" t="s">
        <v>2261</v>
      </c>
      <c r="B500" s="104">
        <v>31682000</v>
      </c>
      <c r="C500" s="104"/>
      <c r="D500" s="104">
        <v>33401400</v>
      </c>
      <c r="E500" s="11"/>
      <c r="F500" s="14">
        <f t="shared" si="11"/>
        <v>1.0542705637270375</v>
      </c>
    </row>
    <row r="501" spans="1:6" ht="12.75">
      <c r="A501" s="11" t="s">
        <v>2262</v>
      </c>
      <c r="B501" s="104">
        <v>151493600</v>
      </c>
      <c r="C501" s="104"/>
      <c r="D501" s="104">
        <v>162047000</v>
      </c>
      <c r="E501" s="11"/>
      <c r="F501" s="14">
        <f t="shared" si="11"/>
        <v>1.0696623487724894</v>
      </c>
    </row>
    <row r="502" spans="1:6" ht="12.75">
      <c r="A502" s="11" t="s">
        <v>2263</v>
      </c>
      <c r="B502" s="104">
        <v>255043600</v>
      </c>
      <c r="C502" s="104"/>
      <c r="D502" s="104">
        <v>259845300</v>
      </c>
      <c r="E502" s="11"/>
      <c r="F502" s="14">
        <f t="shared" si="11"/>
        <v>1.0188269770345149</v>
      </c>
    </row>
    <row r="503" spans="1:6" ht="12.75">
      <c r="A503" s="11" t="s">
        <v>2264</v>
      </c>
      <c r="B503" s="104">
        <v>173043000</v>
      </c>
      <c r="C503" s="104"/>
      <c r="D503" s="104">
        <v>159458000</v>
      </c>
      <c r="E503" s="11"/>
      <c r="F503" s="14">
        <f t="shared" si="11"/>
        <v>0.9214935016152055</v>
      </c>
    </row>
    <row r="504" spans="1:6" ht="12.75">
      <c r="A504" s="11" t="s">
        <v>2265</v>
      </c>
      <c r="B504" s="104">
        <v>155426500</v>
      </c>
      <c r="C504" s="104"/>
      <c r="D504" s="104">
        <v>147131300</v>
      </c>
      <c r="E504" s="11"/>
      <c r="F504" s="14">
        <f t="shared" si="11"/>
        <v>0.9466294357783261</v>
      </c>
    </row>
    <row r="505" spans="1:6" ht="12.75">
      <c r="A505" s="11" t="s">
        <v>2086</v>
      </c>
      <c r="B505" s="104">
        <v>189059700</v>
      </c>
      <c r="C505" s="104"/>
      <c r="D505" s="104">
        <v>176630400</v>
      </c>
      <c r="E505" s="11"/>
      <c r="F505" s="14">
        <f t="shared" si="11"/>
        <v>0.9342572742895499</v>
      </c>
    </row>
    <row r="506" spans="1:6" ht="12.75">
      <c r="A506" s="11" t="s">
        <v>2264</v>
      </c>
      <c r="B506" s="104">
        <v>531651400</v>
      </c>
      <c r="C506" s="104"/>
      <c r="D506" s="104">
        <v>551288501</v>
      </c>
      <c r="E506" s="11"/>
      <c r="F506" s="14">
        <f t="shared" si="11"/>
        <v>1.036936046815639</v>
      </c>
    </row>
    <row r="507" spans="1:6" ht="12.75">
      <c r="A507" s="41" t="s">
        <v>2266</v>
      </c>
      <c r="B507" s="104"/>
      <c r="C507" s="104"/>
      <c r="D507" s="104"/>
      <c r="E507" s="11"/>
      <c r="F507" s="14"/>
    </row>
    <row r="508" spans="1:6" ht="12.75">
      <c r="A508" s="11" t="s">
        <v>556</v>
      </c>
      <c r="B508" s="104">
        <v>525351600</v>
      </c>
      <c r="C508" s="104"/>
      <c r="D508" s="104">
        <v>515461749</v>
      </c>
      <c r="E508" s="11"/>
      <c r="F508" s="14">
        <f>SUM(D508/B508)</f>
        <v>0.9811747960794257</v>
      </c>
    </row>
    <row r="509" spans="1:6" ht="12.75">
      <c r="A509" s="41" t="s">
        <v>2266</v>
      </c>
      <c r="B509" s="104"/>
      <c r="C509" s="104"/>
      <c r="D509" s="104"/>
      <c r="E509" s="11"/>
      <c r="F509" s="14"/>
    </row>
    <row r="510" spans="1:6" ht="12.75">
      <c r="A510" s="11" t="s">
        <v>1459</v>
      </c>
      <c r="B510" s="104">
        <v>198790700</v>
      </c>
      <c r="C510" s="104"/>
      <c r="D510" s="104">
        <v>191733140</v>
      </c>
      <c r="E510" s="11"/>
      <c r="F510" s="14">
        <f>SUM(D510/B510)</f>
        <v>0.9644975343413953</v>
      </c>
    </row>
    <row r="511" spans="1:6" ht="12.75">
      <c r="A511" s="41" t="s">
        <v>2266</v>
      </c>
      <c r="B511" s="13"/>
      <c r="C511" s="13"/>
      <c r="D511" s="13"/>
      <c r="E511" s="11"/>
      <c r="F511" s="14"/>
    </row>
    <row r="512" spans="1:6" ht="12.75">
      <c r="A512" s="15" t="s">
        <v>1460</v>
      </c>
      <c r="B512" s="9">
        <f>SUM(B513:B516)</f>
        <v>533070600</v>
      </c>
      <c r="C512" s="9"/>
      <c r="D512" s="9">
        <f>SUM(D513:D516)</f>
        <v>527478900</v>
      </c>
      <c r="E512" s="40"/>
      <c r="F512" s="10">
        <f aca="true" t="shared" si="12" ref="F512:F525">SUM(D512/B512)</f>
        <v>0.9895103950583656</v>
      </c>
    </row>
    <row r="513" spans="1:6" ht="12.75">
      <c r="A513" s="11" t="s">
        <v>1461</v>
      </c>
      <c r="B513" s="104">
        <v>65761900</v>
      </c>
      <c r="C513" s="104"/>
      <c r="D513" s="104">
        <v>65200500</v>
      </c>
      <c r="E513" s="11"/>
      <c r="F513" s="14">
        <f t="shared" si="12"/>
        <v>0.9914631420320885</v>
      </c>
    </row>
    <row r="514" spans="1:6" ht="12.75">
      <c r="A514" s="11" t="s">
        <v>1462</v>
      </c>
      <c r="B514" s="104">
        <v>210804500</v>
      </c>
      <c r="C514" s="104"/>
      <c r="D514" s="104">
        <v>207528200</v>
      </c>
      <c r="E514" s="11"/>
      <c r="F514" s="14">
        <f t="shared" si="12"/>
        <v>0.9844581116627017</v>
      </c>
    </row>
    <row r="515" spans="1:6" ht="12.75">
      <c r="A515" s="11" t="s">
        <v>1463</v>
      </c>
      <c r="B515" s="104">
        <v>179968900</v>
      </c>
      <c r="C515" s="104"/>
      <c r="D515" s="104">
        <v>177472900</v>
      </c>
      <c r="E515" s="11"/>
      <c r="F515" s="14">
        <f t="shared" si="12"/>
        <v>0.98613093706746</v>
      </c>
    </row>
    <row r="516" spans="1:6" ht="12.75">
      <c r="A516" s="11" t="s">
        <v>1464</v>
      </c>
      <c r="B516" s="104">
        <v>76535300</v>
      </c>
      <c r="C516" s="104"/>
      <c r="D516" s="104">
        <v>77277300</v>
      </c>
      <c r="E516" s="11"/>
      <c r="F516" s="14">
        <f t="shared" si="12"/>
        <v>1.00969487282339</v>
      </c>
    </row>
    <row r="517" spans="1:6" ht="12.75">
      <c r="A517" s="15" t="s">
        <v>1465</v>
      </c>
      <c r="B517" s="9">
        <f>SUM(B518:B525)</f>
        <v>837445500</v>
      </c>
      <c r="C517" s="9"/>
      <c r="D517" s="9">
        <f>SUM(D518:D525)</f>
        <v>869218300</v>
      </c>
      <c r="E517" s="40"/>
      <c r="F517" s="10">
        <f t="shared" si="12"/>
        <v>1.0379401405822826</v>
      </c>
    </row>
    <row r="518" spans="1:6" ht="12.75">
      <c r="A518" s="11" t="s">
        <v>1466</v>
      </c>
      <c r="B518" s="104">
        <v>106643200</v>
      </c>
      <c r="C518" s="104"/>
      <c r="D518" s="104">
        <v>114792700</v>
      </c>
      <c r="E518" s="11"/>
      <c r="F518" s="14">
        <f t="shared" si="12"/>
        <v>1.0764183745423994</v>
      </c>
    </row>
    <row r="519" spans="1:6" ht="12.75">
      <c r="A519" s="11" t="s">
        <v>2176</v>
      </c>
      <c r="B519" s="104">
        <v>70829800</v>
      </c>
      <c r="C519" s="104"/>
      <c r="D519" s="104">
        <v>69228200</v>
      </c>
      <c r="E519" s="11"/>
      <c r="F519" s="14">
        <f t="shared" si="12"/>
        <v>0.9773880485332445</v>
      </c>
    </row>
    <row r="520" spans="1:6" ht="12.75">
      <c r="A520" s="11" t="s">
        <v>1467</v>
      </c>
      <c r="B520" s="104">
        <v>65063000</v>
      </c>
      <c r="C520" s="104"/>
      <c r="D520" s="104">
        <v>68634800</v>
      </c>
      <c r="E520" s="11"/>
      <c r="F520" s="14">
        <f t="shared" si="12"/>
        <v>1.0548975608256612</v>
      </c>
    </row>
    <row r="521" spans="1:6" ht="12.75">
      <c r="A521" s="11" t="s">
        <v>1468</v>
      </c>
      <c r="B521" s="104">
        <v>74492700</v>
      </c>
      <c r="C521" s="104"/>
      <c r="D521" s="104">
        <v>82117800</v>
      </c>
      <c r="E521" s="11"/>
      <c r="F521" s="14">
        <f t="shared" si="12"/>
        <v>1.1023603655123253</v>
      </c>
    </row>
    <row r="522" spans="1:6" ht="12.75">
      <c r="A522" s="11" t="s">
        <v>1469</v>
      </c>
      <c r="B522" s="104">
        <v>338143600</v>
      </c>
      <c r="C522" s="104"/>
      <c r="D522" s="104">
        <v>332460400</v>
      </c>
      <c r="E522" s="11"/>
      <c r="F522" s="14">
        <f t="shared" si="12"/>
        <v>0.9831929393311007</v>
      </c>
    </row>
    <row r="523" spans="1:6" ht="12.75">
      <c r="A523" s="11" t="s">
        <v>1470</v>
      </c>
      <c r="B523" s="104">
        <v>100186400</v>
      </c>
      <c r="C523" s="104"/>
      <c r="D523" s="104">
        <v>107786600</v>
      </c>
      <c r="E523" s="11"/>
      <c r="F523" s="14">
        <f t="shared" si="12"/>
        <v>1.0758605958493368</v>
      </c>
    </row>
    <row r="524" spans="1:6" ht="12.75">
      <c r="A524" s="11" t="s">
        <v>1471</v>
      </c>
      <c r="B524" s="104">
        <v>80866800</v>
      </c>
      <c r="C524" s="104"/>
      <c r="D524" s="104">
        <v>92769300</v>
      </c>
      <c r="E524" s="11"/>
      <c r="F524" s="14">
        <f t="shared" si="12"/>
        <v>1.1471864844410808</v>
      </c>
    </row>
    <row r="525" spans="1:6" ht="12.75">
      <c r="A525" s="11" t="s">
        <v>1472</v>
      </c>
      <c r="B525" s="104">
        <v>1220000</v>
      </c>
      <c r="C525" s="104"/>
      <c r="D525" s="104">
        <v>1428500</v>
      </c>
      <c r="E525" s="11"/>
      <c r="F525" s="14">
        <f t="shared" si="12"/>
        <v>1.1709016393442624</v>
      </c>
    </row>
    <row r="526" spans="1:6" ht="12.75">
      <c r="A526" s="41" t="s">
        <v>1473</v>
      </c>
      <c r="B526" s="13"/>
      <c r="C526" s="13"/>
      <c r="D526" s="13"/>
      <c r="E526" s="11"/>
      <c r="F526" s="14"/>
    </row>
    <row r="527" spans="1:6" ht="12.75">
      <c r="A527" s="15" t="s">
        <v>1474</v>
      </c>
      <c r="B527" s="9">
        <f>SUM(B528:B530)</f>
        <v>953960800</v>
      </c>
      <c r="C527" s="9"/>
      <c r="D527" s="9">
        <f>SUM(D528:D530)</f>
        <v>948878100</v>
      </c>
      <c r="E527" s="40"/>
      <c r="F527" s="10">
        <f aca="true" t="shared" si="13" ref="F527:F543">SUM(D527/B527)</f>
        <v>0.9946720032940557</v>
      </c>
    </row>
    <row r="528" spans="1:6" ht="12.75">
      <c r="A528" s="11" t="s">
        <v>1475</v>
      </c>
      <c r="B528" s="104">
        <v>614434500</v>
      </c>
      <c r="C528" s="104"/>
      <c r="D528" s="104">
        <v>604875800</v>
      </c>
      <c r="E528" s="11"/>
      <c r="F528" s="14">
        <f t="shared" si="13"/>
        <v>0.9844430936088387</v>
      </c>
    </row>
    <row r="529" spans="1:6" ht="12.75">
      <c r="A529" s="11" t="s">
        <v>576</v>
      </c>
      <c r="B529" s="104">
        <v>163878600</v>
      </c>
      <c r="C529" s="104"/>
      <c r="D529" s="104">
        <v>173076900</v>
      </c>
      <c r="E529" s="11"/>
      <c r="F529" s="14">
        <f t="shared" si="13"/>
        <v>1.0561287440825098</v>
      </c>
    </row>
    <row r="530" spans="1:6" ht="12.75">
      <c r="A530" s="11" t="s">
        <v>520</v>
      </c>
      <c r="B530" s="104">
        <v>175647700</v>
      </c>
      <c r="C530" s="104"/>
      <c r="D530" s="104">
        <v>170925400</v>
      </c>
      <c r="E530" s="11"/>
      <c r="F530" s="14">
        <f t="shared" si="13"/>
        <v>0.9731149340412656</v>
      </c>
    </row>
    <row r="531" spans="1:6" ht="12.75">
      <c r="A531" s="15" t="s">
        <v>577</v>
      </c>
      <c r="B531" s="9">
        <f>SUM(B532:B533)</f>
        <v>1240003700</v>
      </c>
      <c r="C531" s="9"/>
      <c r="D531" s="9">
        <f>SUM(D532:D533)</f>
        <v>1278610500</v>
      </c>
      <c r="E531" s="40"/>
      <c r="F531" s="10">
        <f t="shared" si="13"/>
        <v>1.0311344232279307</v>
      </c>
    </row>
    <row r="532" spans="1:6" ht="12.75">
      <c r="A532" s="11" t="s">
        <v>578</v>
      </c>
      <c r="B532" s="104">
        <v>1166139800</v>
      </c>
      <c r="C532" s="104"/>
      <c r="D532" s="104">
        <v>1203513600</v>
      </c>
      <c r="E532" s="11"/>
      <c r="F532" s="14">
        <f t="shared" si="13"/>
        <v>1.0320491591145418</v>
      </c>
    </row>
    <row r="533" spans="1:6" ht="12.75">
      <c r="A533" s="11" t="s">
        <v>579</v>
      </c>
      <c r="B533" s="104">
        <v>73863900</v>
      </c>
      <c r="C533" s="104"/>
      <c r="D533" s="104">
        <v>75096900</v>
      </c>
      <c r="E533" s="11"/>
      <c r="F533" s="14">
        <f t="shared" si="13"/>
        <v>1.016692863496241</v>
      </c>
    </row>
    <row r="534" spans="1:6" ht="12.75">
      <c r="A534" s="15" t="s">
        <v>580</v>
      </c>
      <c r="B534" s="9">
        <f>SUM(B535:B537)</f>
        <v>692614100</v>
      </c>
      <c r="C534" s="9"/>
      <c r="D534" s="9">
        <f>SUM(D535:D537)</f>
        <v>736383700</v>
      </c>
      <c r="E534" s="40"/>
      <c r="F534" s="10">
        <f t="shared" si="13"/>
        <v>1.0631947862453277</v>
      </c>
    </row>
    <row r="535" spans="1:6" ht="12.75">
      <c r="A535" s="11" t="s">
        <v>581</v>
      </c>
      <c r="B535" s="104">
        <v>150348600</v>
      </c>
      <c r="C535" s="104"/>
      <c r="D535" s="104">
        <v>161145000</v>
      </c>
      <c r="E535" s="11"/>
      <c r="F535" s="14">
        <f t="shared" si="13"/>
        <v>1.07180911561531</v>
      </c>
    </row>
    <row r="536" spans="1:6" ht="12.75">
      <c r="A536" s="11" t="s">
        <v>582</v>
      </c>
      <c r="B536" s="104">
        <v>366275500</v>
      </c>
      <c r="C536" s="104"/>
      <c r="D536" s="104">
        <v>394134500</v>
      </c>
      <c r="E536" s="11"/>
      <c r="F536" s="14">
        <f t="shared" si="13"/>
        <v>1.0760602333489409</v>
      </c>
    </row>
    <row r="537" spans="1:6" ht="12.75">
      <c r="A537" s="11" t="s">
        <v>583</v>
      </c>
      <c r="B537" s="104">
        <v>175990000</v>
      </c>
      <c r="C537" s="104"/>
      <c r="D537" s="104">
        <v>181104200</v>
      </c>
      <c r="E537" s="11"/>
      <c r="F537" s="14">
        <f t="shared" si="13"/>
        <v>1.0290596056594126</v>
      </c>
    </row>
    <row r="538" spans="1:6" ht="12.75">
      <c r="A538" s="15" t="s">
        <v>584</v>
      </c>
      <c r="B538" s="9">
        <f>SUM(B539:B543)</f>
        <v>1409920200</v>
      </c>
      <c r="C538" s="9"/>
      <c r="D538" s="9">
        <f>SUM(D539:D543)</f>
        <v>1508929000</v>
      </c>
      <c r="E538" s="40"/>
      <c r="F538" s="10">
        <f t="shared" si="13"/>
        <v>1.0702229814141255</v>
      </c>
    </row>
    <row r="539" spans="1:6" ht="12.75">
      <c r="A539" s="11" t="s">
        <v>585</v>
      </c>
      <c r="B539" s="104">
        <v>238966100</v>
      </c>
      <c r="C539" s="104"/>
      <c r="D539" s="104">
        <v>248710100</v>
      </c>
      <c r="E539" s="11"/>
      <c r="F539" s="14">
        <f t="shared" si="13"/>
        <v>1.040775658137284</v>
      </c>
    </row>
    <row r="540" spans="1:6" ht="12.75">
      <c r="A540" s="11" t="s">
        <v>586</v>
      </c>
      <c r="B540" s="104">
        <v>765189700</v>
      </c>
      <c r="C540" s="104"/>
      <c r="D540" s="104">
        <v>819771100</v>
      </c>
      <c r="E540" s="11"/>
      <c r="F540" s="14">
        <f t="shared" si="13"/>
        <v>1.071330547183267</v>
      </c>
    </row>
    <row r="541" spans="1:6" ht="12.75">
      <c r="A541" s="11" t="s">
        <v>587</v>
      </c>
      <c r="B541" s="104">
        <v>109835200</v>
      </c>
      <c r="C541" s="104"/>
      <c r="D541" s="104">
        <v>114501900</v>
      </c>
      <c r="E541" s="11"/>
      <c r="F541" s="14">
        <f t="shared" si="13"/>
        <v>1.042488200504028</v>
      </c>
    </row>
    <row r="542" spans="1:6" ht="12.75">
      <c r="A542" s="11" t="s">
        <v>588</v>
      </c>
      <c r="B542" s="104">
        <v>112043400</v>
      </c>
      <c r="C542" s="104"/>
      <c r="D542" s="104">
        <v>124434800</v>
      </c>
      <c r="E542" s="11"/>
      <c r="F542" s="14">
        <f t="shared" si="13"/>
        <v>1.110594644575227</v>
      </c>
    </row>
    <row r="543" spans="1:6" ht="12.75">
      <c r="A543" s="11" t="s">
        <v>589</v>
      </c>
      <c r="B543" s="104">
        <v>183885800</v>
      </c>
      <c r="C543" s="104"/>
      <c r="D543" s="104">
        <v>201511100</v>
      </c>
      <c r="E543" s="11"/>
      <c r="F543" s="14">
        <f t="shared" si="13"/>
        <v>1.0958491629043678</v>
      </c>
    </row>
    <row r="544" spans="1:6" ht="12.75">
      <c r="A544" s="11"/>
      <c r="B544" s="13"/>
      <c r="C544" s="13"/>
      <c r="D544" s="13"/>
      <c r="E544" s="11"/>
      <c r="F544" s="14"/>
    </row>
    <row r="546" spans="1:6" ht="12.75">
      <c r="A546" s="1" t="s">
        <v>2256</v>
      </c>
      <c r="B546" s="2"/>
      <c r="C546" s="2"/>
      <c r="D546" s="2"/>
      <c r="E546" s="2"/>
      <c r="F546" s="32"/>
    </row>
    <row r="547" spans="1:6" ht="12.75">
      <c r="A547" s="3"/>
      <c r="B547" s="17"/>
      <c r="C547" s="17"/>
      <c r="D547" s="17"/>
      <c r="E547" s="17"/>
      <c r="F547" s="31"/>
    </row>
    <row r="548" spans="1:6" ht="12.75">
      <c r="A548" s="4" t="s">
        <v>977</v>
      </c>
      <c r="B548" s="5">
        <v>2005</v>
      </c>
      <c r="C548" s="5" t="s">
        <v>978</v>
      </c>
      <c r="D548" s="5">
        <v>2005</v>
      </c>
      <c r="E548" s="4"/>
      <c r="F548" s="33"/>
    </row>
    <row r="549" spans="1:6" ht="13.5" thickBot="1">
      <c r="A549" s="24" t="s">
        <v>979</v>
      </c>
      <c r="B549" s="23" t="s">
        <v>980</v>
      </c>
      <c r="C549" s="24"/>
      <c r="D549" s="24" t="s">
        <v>981</v>
      </c>
      <c r="E549" s="24"/>
      <c r="F549" s="34" t="s">
        <v>982</v>
      </c>
    </row>
    <row r="550" spans="1:6" ht="12.75">
      <c r="A550" s="17"/>
      <c r="B550" s="29"/>
      <c r="C550" s="29"/>
      <c r="D550" s="29"/>
      <c r="E550" s="17"/>
      <c r="F550" s="31"/>
    </row>
    <row r="551" spans="1:6" ht="12.75">
      <c r="A551" s="15" t="s">
        <v>590</v>
      </c>
      <c r="B551" s="9">
        <f>SUM(B552:B559)</f>
        <v>747014500</v>
      </c>
      <c r="C551" s="9"/>
      <c r="D551" s="9">
        <f>SUM(D552:D559)</f>
        <v>767107300</v>
      </c>
      <c r="E551" s="40"/>
      <c r="F551" s="10">
        <f aca="true" t="shared" si="14" ref="F551:F592">SUM(D551/B551)</f>
        <v>1.0268974698616962</v>
      </c>
    </row>
    <row r="552" spans="1:6" ht="12.75">
      <c r="A552" s="11" t="s">
        <v>591</v>
      </c>
      <c r="B552" s="104">
        <v>149717900</v>
      </c>
      <c r="C552" s="104"/>
      <c r="D552" s="104">
        <v>165301500</v>
      </c>
      <c r="E552" s="11"/>
      <c r="F552" s="14">
        <f t="shared" si="14"/>
        <v>1.1040864185244383</v>
      </c>
    </row>
    <row r="553" spans="1:6" ht="12.75">
      <c r="A553" s="11" t="s">
        <v>592</v>
      </c>
      <c r="B553" s="104">
        <v>120999900</v>
      </c>
      <c r="C553" s="104"/>
      <c r="D553" s="104">
        <v>127099900</v>
      </c>
      <c r="E553" s="11"/>
      <c r="F553" s="14">
        <f t="shared" si="14"/>
        <v>1.0504132648043512</v>
      </c>
    </row>
    <row r="554" spans="1:6" ht="12.75">
      <c r="A554" s="11" t="s">
        <v>593</v>
      </c>
      <c r="B554" s="104">
        <v>44341800</v>
      </c>
      <c r="C554" s="104"/>
      <c r="D554" s="104">
        <v>48187600</v>
      </c>
      <c r="E554" s="11"/>
      <c r="F554" s="14">
        <f t="shared" si="14"/>
        <v>1.086730804793671</v>
      </c>
    </row>
    <row r="555" spans="1:6" ht="12.75">
      <c r="A555" s="11" t="s">
        <v>594</v>
      </c>
      <c r="B555" s="104">
        <v>12100900</v>
      </c>
      <c r="C555" s="104"/>
      <c r="D555" s="104">
        <v>11812800</v>
      </c>
      <c r="E555" s="11"/>
      <c r="F555" s="14">
        <f t="shared" si="14"/>
        <v>0.9761918534985001</v>
      </c>
    </row>
    <row r="556" spans="1:6" ht="12.75">
      <c r="A556" s="11" t="s">
        <v>595</v>
      </c>
      <c r="B556" s="104">
        <v>157696800</v>
      </c>
      <c r="C556" s="104"/>
      <c r="D556" s="104">
        <v>156992900</v>
      </c>
      <c r="E556" s="11"/>
      <c r="F556" s="14">
        <f t="shared" si="14"/>
        <v>0.9955363710614292</v>
      </c>
    </row>
    <row r="557" spans="1:6" ht="12.75">
      <c r="A557" s="11" t="s">
        <v>596</v>
      </c>
      <c r="B557" s="104">
        <v>83752800</v>
      </c>
      <c r="C557" s="104"/>
      <c r="D557" s="104">
        <v>80593000</v>
      </c>
      <c r="E557" s="11"/>
      <c r="F557" s="14">
        <f t="shared" si="14"/>
        <v>0.9622723061199148</v>
      </c>
    </row>
    <row r="558" spans="1:6" ht="12.75">
      <c r="A558" s="11" t="s">
        <v>597</v>
      </c>
      <c r="B558" s="104">
        <v>73161400</v>
      </c>
      <c r="C558" s="104"/>
      <c r="D558" s="104">
        <v>69481200</v>
      </c>
      <c r="E558" s="11"/>
      <c r="F558" s="14">
        <f t="shared" si="14"/>
        <v>0.9496975180901405</v>
      </c>
    </row>
    <row r="559" spans="1:6" ht="12.75">
      <c r="A559" s="11" t="s">
        <v>598</v>
      </c>
      <c r="B559" s="104">
        <v>105243000</v>
      </c>
      <c r="C559" s="104"/>
      <c r="D559" s="104">
        <v>107638400</v>
      </c>
      <c r="E559" s="11"/>
      <c r="F559" s="14">
        <f t="shared" si="14"/>
        <v>1.0227606586661346</v>
      </c>
    </row>
    <row r="560" spans="1:6" ht="12.75">
      <c r="A560" s="15" t="s">
        <v>599</v>
      </c>
      <c r="B560" s="9">
        <f>SUM(B561:B566)</f>
        <v>616141000</v>
      </c>
      <c r="C560" s="9"/>
      <c r="D560" s="9">
        <f>SUM(D561:D566)</f>
        <v>603505600</v>
      </c>
      <c r="E560" s="40"/>
      <c r="F560" s="10">
        <f t="shared" si="14"/>
        <v>0.9794926810583942</v>
      </c>
    </row>
    <row r="561" spans="1:6" ht="12.75">
      <c r="A561" s="11" t="s">
        <v>600</v>
      </c>
      <c r="B561" s="104">
        <v>94512100</v>
      </c>
      <c r="C561" s="104"/>
      <c r="D561" s="104">
        <v>83794300</v>
      </c>
      <c r="E561" s="11"/>
      <c r="F561" s="14">
        <f t="shared" si="14"/>
        <v>0.8865986471573482</v>
      </c>
    </row>
    <row r="562" spans="1:6" ht="12.75">
      <c r="A562" s="11" t="s">
        <v>601</v>
      </c>
      <c r="B562" s="104">
        <v>151167800</v>
      </c>
      <c r="C562" s="104"/>
      <c r="D562" s="104">
        <v>146901600</v>
      </c>
      <c r="E562" s="11"/>
      <c r="F562" s="14">
        <f t="shared" si="14"/>
        <v>0.9717783813748695</v>
      </c>
    </row>
    <row r="563" spans="1:6" ht="12.75">
      <c r="A563" s="11" t="s">
        <v>602</v>
      </c>
      <c r="B563" s="104">
        <v>170181500</v>
      </c>
      <c r="C563" s="104"/>
      <c r="D563" s="104">
        <v>168825100</v>
      </c>
      <c r="E563" s="11"/>
      <c r="F563" s="14">
        <f t="shared" si="14"/>
        <v>0.9920296859529385</v>
      </c>
    </row>
    <row r="564" spans="1:6" ht="12.75">
      <c r="A564" s="11" t="s">
        <v>603</v>
      </c>
      <c r="B564" s="104">
        <v>6126500</v>
      </c>
      <c r="C564" s="104"/>
      <c r="D564" s="104">
        <v>7021100</v>
      </c>
      <c r="E564" s="11"/>
      <c r="F564" s="14">
        <f t="shared" si="14"/>
        <v>1.1460213825185668</v>
      </c>
    </row>
    <row r="565" spans="1:6" ht="12.75">
      <c r="A565" s="11" t="s">
        <v>604</v>
      </c>
      <c r="B565" s="104">
        <v>15494800</v>
      </c>
      <c r="C565" s="104"/>
      <c r="D565" s="104">
        <v>16440800</v>
      </c>
      <c r="E565" s="11"/>
      <c r="F565" s="14">
        <f t="shared" si="14"/>
        <v>1.0610527402741565</v>
      </c>
    </row>
    <row r="566" spans="1:6" ht="12.75">
      <c r="A566" s="11" t="s">
        <v>605</v>
      </c>
      <c r="B566" s="104">
        <v>178658300</v>
      </c>
      <c r="C566" s="104"/>
      <c r="D566" s="104">
        <v>180522700</v>
      </c>
      <c r="E566" s="11"/>
      <c r="F566" s="14">
        <f t="shared" si="14"/>
        <v>1.0104355633071622</v>
      </c>
    </row>
    <row r="567" spans="1:6" ht="12.75">
      <c r="A567" s="15" t="s">
        <v>606</v>
      </c>
      <c r="B567" s="9">
        <f>SUM(B568:B569)</f>
        <v>1088094100</v>
      </c>
      <c r="C567" s="9"/>
      <c r="D567" s="9">
        <f>SUM(D568:D569)</f>
        <v>1198618900</v>
      </c>
      <c r="E567" s="40"/>
      <c r="F567" s="10">
        <f t="shared" si="14"/>
        <v>1.101576508869959</v>
      </c>
    </row>
    <row r="568" spans="1:6" ht="12.75">
      <c r="A568" s="11" t="s">
        <v>607</v>
      </c>
      <c r="B568" s="104">
        <v>120630900</v>
      </c>
      <c r="C568" s="104"/>
      <c r="D568" s="104">
        <v>135977900</v>
      </c>
      <c r="E568" s="11"/>
      <c r="F568" s="14">
        <f t="shared" si="14"/>
        <v>1.1272227928333454</v>
      </c>
    </row>
    <row r="569" spans="1:6" ht="12.75">
      <c r="A569" s="11" t="s">
        <v>1502</v>
      </c>
      <c r="B569" s="104">
        <v>967463200</v>
      </c>
      <c r="C569" s="104"/>
      <c r="D569" s="104">
        <v>1062641000</v>
      </c>
      <c r="E569" s="11"/>
      <c r="F569" s="14">
        <f t="shared" si="14"/>
        <v>1.098378729030727</v>
      </c>
    </row>
    <row r="570" spans="1:6" ht="12.75">
      <c r="A570" s="15" t="s">
        <v>1503</v>
      </c>
      <c r="B570" s="9">
        <f>SUM(B571:B574)</f>
        <v>677564400</v>
      </c>
      <c r="C570" s="9"/>
      <c r="D570" s="9">
        <f>SUM(D571:D574)</f>
        <v>656242400</v>
      </c>
      <c r="E570" s="40"/>
      <c r="F570" s="10">
        <f t="shared" si="14"/>
        <v>0.9685314045425055</v>
      </c>
    </row>
    <row r="571" spans="1:6" ht="12.75">
      <c r="A571" s="11" t="s">
        <v>619</v>
      </c>
      <c r="B571" s="104">
        <v>158241600</v>
      </c>
      <c r="C571" s="104"/>
      <c r="D571" s="104">
        <v>168160900</v>
      </c>
      <c r="E571" s="11"/>
      <c r="F571" s="14">
        <f t="shared" si="14"/>
        <v>1.0626845279623058</v>
      </c>
    </row>
    <row r="572" spans="1:6" ht="12.75">
      <c r="A572" s="11" t="s">
        <v>620</v>
      </c>
      <c r="B572" s="104">
        <v>193578900</v>
      </c>
      <c r="C572" s="104"/>
      <c r="D572" s="104">
        <v>173635300</v>
      </c>
      <c r="E572" s="11"/>
      <c r="F572" s="14">
        <f t="shared" si="14"/>
        <v>0.8969743086669053</v>
      </c>
    </row>
    <row r="573" spans="1:6" ht="12.75">
      <c r="A573" s="11" t="s">
        <v>621</v>
      </c>
      <c r="B573" s="104">
        <v>99372000</v>
      </c>
      <c r="C573" s="104"/>
      <c r="D573" s="104">
        <v>94860200</v>
      </c>
      <c r="E573" s="11"/>
      <c r="F573" s="14">
        <f t="shared" si="14"/>
        <v>0.9545968683331321</v>
      </c>
    </row>
    <row r="574" spans="1:6" ht="12.75">
      <c r="A574" s="11" t="s">
        <v>622</v>
      </c>
      <c r="B574" s="104">
        <v>226371900</v>
      </c>
      <c r="C574" s="104"/>
      <c r="D574" s="104">
        <v>219586000</v>
      </c>
      <c r="E574" s="11"/>
      <c r="F574" s="14">
        <f t="shared" si="14"/>
        <v>0.9700232228470053</v>
      </c>
    </row>
    <row r="575" spans="1:6" ht="12.75">
      <c r="A575" s="15" t="s">
        <v>623</v>
      </c>
      <c r="B575" s="113">
        <v>1206414200</v>
      </c>
      <c r="C575" s="113"/>
      <c r="D575" s="113">
        <v>1440751800</v>
      </c>
      <c r="E575" s="40"/>
      <c r="F575" s="10">
        <f t="shared" si="14"/>
        <v>1.1942430717410322</v>
      </c>
    </row>
    <row r="576" spans="1:6" ht="12.75">
      <c r="A576" s="15" t="s">
        <v>624</v>
      </c>
      <c r="B576" s="9">
        <f>SUM(B577:B581)</f>
        <v>808547700</v>
      </c>
      <c r="C576" s="9"/>
      <c r="D576" s="9">
        <f>SUM(D577:D581)</f>
        <v>808878300</v>
      </c>
      <c r="E576" s="40"/>
      <c r="F576" s="10">
        <f t="shared" si="14"/>
        <v>1.0004088812570984</v>
      </c>
    </row>
    <row r="577" spans="1:6" ht="12.75">
      <c r="A577" s="11" t="s">
        <v>625</v>
      </c>
      <c r="B577" s="104">
        <v>379016800</v>
      </c>
      <c r="C577" s="104"/>
      <c r="D577" s="104">
        <v>369642200</v>
      </c>
      <c r="E577" s="11"/>
      <c r="F577" s="14">
        <f t="shared" si="14"/>
        <v>0.9752660040399265</v>
      </c>
    </row>
    <row r="578" spans="1:6" ht="12.75">
      <c r="A578" s="11" t="s">
        <v>626</v>
      </c>
      <c r="B578" s="104">
        <v>9567700</v>
      </c>
      <c r="C578" s="104"/>
      <c r="D578" s="104">
        <v>10029100</v>
      </c>
      <c r="E578" s="11"/>
      <c r="F578" s="14">
        <f t="shared" si="14"/>
        <v>1.0482247562110016</v>
      </c>
    </row>
    <row r="579" spans="1:6" ht="12.75">
      <c r="A579" s="11" t="s">
        <v>627</v>
      </c>
      <c r="B579" s="104">
        <v>169179500</v>
      </c>
      <c r="C579" s="104"/>
      <c r="D579" s="104">
        <v>169919000</v>
      </c>
      <c r="E579" s="11"/>
      <c r="F579" s="14">
        <f t="shared" si="14"/>
        <v>1.0043710969709687</v>
      </c>
    </row>
    <row r="580" spans="1:6" ht="12.75">
      <c r="A580" s="11" t="s">
        <v>628</v>
      </c>
      <c r="B580" s="104">
        <v>80823000</v>
      </c>
      <c r="C580" s="104"/>
      <c r="D580" s="104">
        <v>85495200</v>
      </c>
      <c r="E580" s="11"/>
      <c r="F580" s="14">
        <f t="shared" si="14"/>
        <v>1.0578078022345125</v>
      </c>
    </row>
    <row r="581" spans="1:6" ht="12.75">
      <c r="A581" s="11" t="s">
        <v>629</v>
      </c>
      <c r="B581" s="104">
        <v>169960700</v>
      </c>
      <c r="C581" s="104"/>
      <c r="D581" s="104">
        <v>173792800</v>
      </c>
      <c r="E581" s="11"/>
      <c r="F581" s="14">
        <f t="shared" si="14"/>
        <v>1.0225469770364561</v>
      </c>
    </row>
    <row r="582" spans="1:6" ht="12.75">
      <c r="A582" s="15" t="s">
        <v>630</v>
      </c>
      <c r="B582" s="9">
        <f>SUM(B583:B587)</f>
        <v>513931500</v>
      </c>
      <c r="C582" s="9"/>
      <c r="D582" s="9">
        <f>SUM(D583:D587)</f>
        <v>523891200</v>
      </c>
      <c r="E582" s="40"/>
      <c r="F582" s="10">
        <f t="shared" si="14"/>
        <v>1.019379430916377</v>
      </c>
    </row>
    <row r="583" spans="1:6" ht="12.75">
      <c r="A583" s="11" t="s">
        <v>631</v>
      </c>
      <c r="B583" s="104">
        <v>27628400</v>
      </c>
      <c r="C583" s="104"/>
      <c r="D583" s="104">
        <v>32225800</v>
      </c>
      <c r="E583" s="11"/>
      <c r="F583" s="14">
        <f t="shared" si="14"/>
        <v>1.1664012393044838</v>
      </c>
    </row>
    <row r="584" spans="1:6" ht="12.75">
      <c r="A584" s="11" t="s">
        <v>2065</v>
      </c>
      <c r="B584" s="104">
        <v>170220200</v>
      </c>
      <c r="C584" s="104"/>
      <c r="D584" s="104">
        <v>172120000</v>
      </c>
      <c r="E584" s="11"/>
      <c r="F584" s="14">
        <f t="shared" si="14"/>
        <v>1.01116083755042</v>
      </c>
    </row>
    <row r="585" spans="1:6" ht="12.75">
      <c r="A585" s="11" t="s">
        <v>632</v>
      </c>
      <c r="B585" s="104">
        <v>99884500</v>
      </c>
      <c r="C585" s="104"/>
      <c r="D585" s="104">
        <v>103645400</v>
      </c>
      <c r="E585" s="11"/>
      <c r="F585" s="14">
        <f t="shared" si="14"/>
        <v>1.0376524886243612</v>
      </c>
    </row>
    <row r="586" spans="1:6" ht="12.75">
      <c r="A586" s="11" t="s">
        <v>663</v>
      </c>
      <c r="B586" s="104">
        <v>95698500</v>
      </c>
      <c r="C586" s="104"/>
      <c r="D586" s="104">
        <v>97720700</v>
      </c>
      <c r="E586" s="11"/>
      <c r="F586" s="14">
        <f t="shared" si="14"/>
        <v>1.021130947716004</v>
      </c>
    </row>
    <row r="587" spans="1:6" ht="12.75">
      <c r="A587" s="11" t="s">
        <v>664</v>
      </c>
      <c r="B587" s="104">
        <v>120499900</v>
      </c>
      <c r="C587" s="104"/>
      <c r="D587" s="104">
        <v>118179300</v>
      </c>
      <c r="E587" s="11"/>
      <c r="F587" s="14">
        <f t="shared" si="14"/>
        <v>0.9807418927318612</v>
      </c>
    </row>
    <row r="588" spans="1:6" ht="12.75">
      <c r="A588" s="15" t="s">
        <v>665</v>
      </c>
      <c r="B588" s="9">
        <f>SUM(B589:B598)</f>
        <v>1260342300</v>
      </c>
      <c r="C588" s="9"/>
      <c r="D588" s="9">
        <f>SUM(D589:D598)</f>
        <v>1207143696</v>
      </c>
      <c r="E588" s="40"/>
      <c r="F588" s="10">
        <f t="shared" si="14"/>
        <v>0.9577903526684775</v>
      </c>
    </row>
    <row r="589" spans="1:6" ht="12.75">
      <c r="A589" s="11" t="s">
        <v>666</v>
      </c>
      <c r="B589" s="104">
        <v>285978700</v>
      </c>
      <c r="C589" s="104"/>
      <c r="D589" s="104">
        <v>266017100</v>
      </c>
      <c r="E589" s="11"/>
      <c r="F589" s="14">
        <f t="shared" si="14"/>
        <v>0.9301989973379137</v>
      </c>
    </row>
    <row r="590" spans="1:6" ht="12.75">
      <c r="A590" s="11" t="s">
        <v>667</v>
      </c>
      <c r="B590" s="104">
        <v>38830300</v>
      </c>
      <c r="C590" s="104"/>
      <c r="D590" s="104">
        <v>38356900</v>
      </c>
      <c r="E590" s="11"/>
      <c r="F590" s="14">
        <f t="shared" si="14"/>
        <v>0.9878084897618612</v>
      </c>
    </row>
    <row r="591" spans="1:6" ht="12.75">
      <c r="A591" s="11" t="s">
        <v>668</v>
      </c>
      <c r="B591" s="104">
        <v>352404000</v>
      </c>
      <c r="C591" s="104"/>
      <c r="D591" s="104">
        <v>348071300</v>
      </c>
      <c r="E591" s="11"/>
      <c r="F591" s="14">
        <f t="shared" si="14"/>
        <v>0.9877053041395671</v>
      </c>
    </row>
    <row r="592" spans="1:6" ht="12.75">
      <c r="A592" s="11" t="s">
        <v>669</v>
      </c>
      <c r="B592" s="104">
        <v>87494200</v>
      </c>
      <c r="C592" s="104"/>
      <c r="D592" s="104">
        <v>85843250</v>
      </c>
      <c r="E592" s="11"/>
      <c r="F592" s="14">
        <f t="shared" si="14"/>
        <v>0.9811307492382352</v>
      </c>
    </row>
    <row r="593" spans="1:6" ht="12.75">
      <c r="A593" s="41" t="s">
        <v>670</v>
      </c>
      <c r="B593" s="104"/>
      <c r="C593" s="104"/>
      <c r="D593" s="104"/>
      <c r="E593" s="11"/>
      <c r="F593" s="14"/>
    </row>
    <row r="594" spans="1:6" ht="12.75">
      <c r="A594" s="11" t="s">
        <v>671</v>
      </c>
      <c r="B594" s="104">
        <v>60697200</v>
      </c>
      <c r="C594" s="104"/>
      <c r="D594" s="104">
        <v>62890570</v>
      </c>
      <c r="E594" s="11"/>
      <c r="F594" s="14">
        <f>SUM(D594/B594)</f>
        <v>1.0361362632872686</v>
      </c>
    </row>
    <row r="595" spans="1:6" ht="12.75">
      <c r="A595" s="41" t="s">
        <v>670</v>
      </c>
      <c r="B595" s="104"/>
      <c r="C595" s="104"/>
      <c r="D595" s="104"/>
      <c r="E595" s="11"/>
      <c r="F595" s="14"/>
    </row>
    <row r="596" spans="1:6" ht="12.75">
      <c r="A596" s="11" t="s">
        <v>672</v>
      </c>
      <c r="B596" s="104">
        <v>305844900</v>
      </c>
      <c r="C596" s="104"/>
      <c r="D596" s="104">
        <v>282763066</v>
      </c>
      <c r="E596" s="11"/>
      <c r="F596" s="14">
        <f>SUM(D596/B596)</f>
        <v>0.9245309174682985</v>
      </c>
    </row>
    <row r="597" spans="1:6" ht="12.75">
      <c r="A597" s="41" t="s">
        <v>670</v>
      </c>
      <c r="B597" s="104"/>
      <c r="C597" s="104"/>
      <c r="D597" s="104"/>
      <c r="E597" s="11"/>
      <c r="F597" s="14"/>
    </row>
    <row r="598" spans="1:6" ht="12.75">
      <c r="A598" s="11" t="s">
        <v>673</v>
      </c>
      <c r="B598" s="104">
        <v>129093000</v>
      </c>
      <c r="C598" s="104"/>
      <c r="D598" s="104">
        <v>123201510</v>
      </c>
      <c r="E598" s="11"/>
      <c r="F598" s="14">
        <f>SUM(D598/B598)</f>
        <v>0.9543624363830727</v>
      </c>
    </row>
    <row r="599" spans="1:6" ht="12.75">
      <c r="A599" s="41" t="s">
        <v>670</v>
      </c>
      <c r="B599" s="13"/>
      <c r="C599" s="13"/>
      <c r="D599" s="13"/>
      <c r="E599" s="11"/>
      <c r="F599" s="42"/>
    </row>
    <row r="600" spans="1:6" ht="12.75">
      <c r="A600" s="11"/>
      <c r="B600" s="11"/>
      <c r="C600" s="11"/>
      <c r="D600" s="11"/>
      <c r="E600" s="11"/>
      <c r="F600" s="11"/>
    </row>
    <row r="601" spans="1:6" ht="12.75">
      <c r="A601" s="43" t="s">
        <v>2256</v>
      </c>
      <c r="B601" s="44"/>
      <c r="C601" s="44"/>
      <c r="D601" s="44"/>
      <c r="E601" s="44"/>
      <c r="F601" s="45"/>
    </row>
    <row r="602" spans="1:6" ht="12.75">
      <c r="A602" s="46"/>
      <c r="B602" s="11"/>
      <c r="C602" s="11"/>
      <c r="D602" s="11"/>
      <c r="E602" s="11"/>
      <c r="F602" s="42"/>
    </row>
    <row r="603" spans="1:6" ht="12.75">
      <c r="A603" s="19" t="s">
        <v>977</v>
      </c>
      <c r="B603" s="5">
        <v>2005</v>
      </c>
      <c r="C603" s="5" t="s">
        <v>978</v>
      </c>
      <c r="D603" s="5">
        <v>2005</v>
      </c>
      <c r="E603" s="19"/>
      <c r="F603" s="47"/>
    </row>
    <row r="604" spans="1:6" ht="13.5" thickBot="1">
      <c r="A604" s="48" t="s">
        <v>979</v>
      </c>
      <c r="B604" s="49" t="s">
        <v>980</v>
      </c>
      <c r="C604" s="48"/>
      <c r="D604" s="48" t="s">
        <v>981</v>
      </c>
      <c r="E604" s="48"/>
      <c r="F604" s="50" t="s">
        <v>982</v>
      </c>
    </row>
    <row r="605" spans="1:6" ht="12.75">
      <c r="A605" s="11"/>
      <c r="B605" s="13"/>
      <c r="C605" s="13"/>
      <c r="D605" s="13"/>
      <c r="E605" s="11"/>
      <c r="F605" s="42"/>
    </row>
    <row r="606" spans="1:6" ht="12.75">
      <c r="A606" s="15" t="s">
        <v>674</v>
      </c>
      <c r="B606" s="9">
        <f>SUM(B607:B611)</f>
        <v>2173787200</v>
      </c>
      <c r="C606" s="9"/>
      <c r="D606" s="9">
        <f>SUM(D607:D611)</f>
        <v>2296847100</v>
      </c>
      <c r="E606" s="40"/>
      <c r="F606" s="10">
        <f aca="true" t="shared" si="15" ref="F606:F614">SUM(D606/B606)</f>
        <v>1.05661083108779</v>
      </c>
    </row>
    <row r="607" spans="1:6" ht="12.75">
      <c r="A607" s="11" t="s">
        <v>675</v>
      </c>
      <c r="B607" s="104">
        <v>310284200</v>
      </c>
      <c r="C607" s="104"/>
      <c r="D607" s="104">
        <v>303573000</v>
      </c>
      <c r="E607" s="11"/>
      <c r="F607" s="14">
        <f t="shared" si="15"/>
        <v>0.9783707968372222</v>
      </c>
    </row>
    <row r="608" spans="1:6" ht="12.75">
      <c r="A608" s="11" t="s">
        <v>676</v>
      </c>
      <c r="B608" s="104">
        <v>169753100</v>
      </c>
      <c r="C608" s="104"/>
      <c r="D608" s="104">
        <v>185005100</v>
      </c>
      <c r="E608" s="11"/>
      <c r="F608" s="14">
        <f t="shared" si="15"/>
        <v>1.0898481382666945</v>
      </c>
    </row>
    <row r="609" spans="1:6" ht="12.75">
      <c r="A609" s="11" t="s">
        <v>677</v>
      </c>
      <c r="B609" s="104">
        <v>1280278300</v>
      </c>
      <c r="C609" s="104"/>
      <c r="D609" s="104">
        <v>1347138300</v>
      </c>
      <c r="E609" s="11"/>
      <c r="F609" s="14">
        <f t="shared" si="15"/>
        <v>1.0522230205729488</v>
      </c>
    </row>
    <row r="610" spans="1:6" ht="12.75">
      <c r="A610" s="11" t="s">
        <v>678</v>
      </c>
      <c r="B610" s="104">
        <v>51923200</v>
      </c>
      <c r="C610" s="104"/>
      <c r="D610" s="104">
        <v>59282100</v>
      </c>
      <c r="E610" s="11"/>
      <c r="F610" s="14">
        <f t="shared" si="15"/>
        <v>1.1417266270183657</v>
      </c>
    </row>
    <row r="611" spans="1:6" ht="12.75">
      <c r="A611" s="11" t="s">
        <v>679</v>
      </c>
      <c r="B611" s="104">
        <v>361548400</v>
      </c>
      <c r="C611" s="104"/>
      <c r="D611" s="104">
        <v>401848600</v>
      </c>
      <c r="E611" s="11"/>
      <c r="F611" s="14">
        <f t="shared" si="15"/>
        <v>1.1114655741803863</v>
      </c>
    </row>
    <row r="612" spans="1:6" ht="12.75">
      <c r="A612" s="15" t="s">
        <v>680</v>
      </c>
      <c r="B612" s="9">
        <f>SUM(B613:B615)</f>
        <v>739732900</v>
      </c>
      <c r="C612" s="9"/>
      <c r="D612" s="9">
        <f>SUM(D613:D615)</f>
        <v>805932800</v>
      </c>
      <c r="E612" s="40"/>
      <c r="F612" s="10">
        <f t="shared" si="15"/>
        <v>1.089491625963912</v>
      </c>
    </row>
    <row r="613" spans="1:6" ht="12.75">
      <c r="A613" s="11" t="s">
        <v>681</v>
      </c>
      <c r="B613" s="104">
        <v>154781500</v>
      </c>
      <c r="C613" s="104"/>
      <c r="D613" s="104">
        <v>173098700</v>
      </c>
      <c r="E613" s="11"/>
      <c r="F613" s="14">
        <f t="shared" si="15"/>
        <v>1.1183423083508042</v>
      </c>
    </row>
    <row r="614" spans="1:6" ht="12.75">
      <c r="A614" s="11" t="s">
        <v>679</v>
      </c>
      <c r="B614" s="104">
        <v>584951400</v>
      </c>
      <c r="C614" s="104"/>
      <c r="D614" s="104">
        <v>632834100</v>
      </c>
      <c r="E614" s="11"/>
      <c r="F614" s="14">
        <f t="shared" si="15"/>
        <v>1.0818575697057908</v>
      </c>
    </row>
    <row r="615" spans="1:6" ht="12.75">
      <c r="A615" s="11"/>
      <c r="B615" s="13"/>
      <c r="C615" s="13"/>
      <c r="D615" s="13"/>
      <c r="E615" s="11"/>
      <c r="F615" s="14"/>
    </row>
    <row r="616" spans="1:6" ht="12.75">
      <c r="A616" s="11"/>
      <c r="B616" s="13"/>
      <c r="C616" s="13"/>
      <c r="D616" s="13"/>
      <c r="E616" s="11"/>
      <c r="F616" s="14"/>
    </row>
    <row r="617" spans="1:6" ht="12.75">
      <c r="A617" s="11"/>
      <c r="B617" s="13"/>
      <c r="C617" s="13"/>
      <c r="D617" s="13"/>
      <c r="E617" s="11"/>
      <c r="F617" s="42"/>
    </row>
    <row r="618" spans="1:6" ht="15.75">
      <c r="A618" s="51" t="s">
        <v>2015</v>
      </c>
      <c r="B618" s="9">
        <f>B495+B498+B512+B517+B527+B531+B534+B538+B551+B560+B567+B570+B575+B576+B582+B588+B606+B612</f>
        <v>18006797100</v>
      </c>
      <c r="C618" s="9"/>
      <c r="D618" s="9">
        <f>D495+D498+D512+D517+D527+D531+D534+D538+D551+D560+D567+D570+D575+D576+D582+D588+D606+D612</f>
        <v>18684492286</v>
      </c>
      <c r="E618" s="40"/>
      <c r="F618" s="10">
        <f>SUM(D618/B618)</f>
        <v>1.0376355207556596</v>
      </c>
    </row>
    <row r="619" spans="1:6" ht="12.75">
      <c r="A619" s="11"/>
      <c r="B619" s="13"/>
      <c r="C619" s="13"/>
      <c r="D619" s="13"/>
      <c r="E619" s="11"/>
      <c r="F619" s="42"/>
    </row>
    <row r="620" spans="1:6" ht="12.75">
      <c r="A620" s="11" t="s">
        <v>2690</v>
      </c>
      <c r="B620" s="13" t="s">
        <v>682</v>
      </c>
      <c r="C620" s="13"/>
      <c r="D620" s="13"/>
      <c r="E620" s="53" t="s">
        <v>683</v>
      </c>
      <c r="F620" s="42"/>
    </row>
    <row r="621" spans="1:6" ht="12.75">
      <c r="A621" s="11" t="s">
        <v>684</v>
      </c>
      <c r="B621" s="13" t="s">
        <v>685</v>
      </c>
      <c r="C621" s="13"/>
      <c r="D621" s="36"/>
      <c r="E621" s="92" t="s">
        <v>2546</v>
      </c>
      <c r="F621" s="55"/>
    </row>
    <row r="622" spans="1:6" ht="12.75">
      <c r="A622" s="11"/>
      <c r="B622" s="13"/>
      <c r="C622" s="13"/>
      <c r="D622" s="13"/>
      <c r="E622" s="11"/>
      <c r="F622" s="42"/>
    </row>
    <row r="623" spans="1:6" ht="12.75">
      <c r="A623" s="43" t="s">
        <v>1550</v>
      </c>
      <c r="B623" s="44"/>
      <c r="C623" s="44"/>
      <c r="D623" s="44"/>
      <c r="E623" s="44"/>
      <c r="F623" s="45"/>
    </row>
    <row r="624" spans="1:6" ht="12.75">
      <c r="A624" s="46"/>
      <c r="B624" s="11"/>
      <c r="C624" s="11"/>
      <c r="D624" s="11"/>
      <c r="E624" s="11"/>
      <c r="F624" s="42"/>
    </row>
    <row r="625" spans="1:6" ht="12.75">
      <c r="A625" s="19" t="s">
        <v>977</v>
      </c>
      <c r="B625" s="5">
        <v>2005</v>
      </c>
      <c r="C625" s="5" t="s">
        <v>978</v>
      </c>
      <c r="D625" s="5">
        <v>2005</v>
      </c>
      <c r="E625" s="19"/>
      <c r="F625" s="47"/>
    </row>
    <row r="626" spans="1:6" ht="13.5" thickBot="1">
      <c r="A626" s="48" t="s">
        <v>979</v>
      </c>
      <c r="B626" s="49" t="s">
        <v>980</v>
      </c>
      <c r="C626" s="48"/>
      <c r="D626" s="48" t="s">
        <v>981</v>
      </c>
      <c r="E626" s="48"/>
      <c r="F626" s="50" t="s">
        <v>982</v>
      </c>
    </row>
    <row r="627" spans="1:6" ht="12.75">
      <c r="A627" s="11"/>
      <c r="B627" s="13"/>
      <c r="C627" s="13"/>
      <c r="D627" s="13"/>
      <c r="E627" s="11"/>
      <c r="F627" s="42"/>
    </row>
    <row r="628" spans="1:6" ht="12.75">
      <c r="A628" s="15" t="s">
        <v>1551</v>
      </c>
      <c r="B628" s="9">
        <f>SUM(B629:B631)</f>
        <v>1647187200</v>
      </c>
      <c r="C628" s="9"/>
      <c r="D628" s="9">
        <f>SUM(D629:D631)</f>
        <v>218548884</v>
      </c>
      <c r="E628" s="9"/>
      <c r="F628" s="10">
        <f aca="true" t="shared" si="16" ref="F628:F637">SUM(D628/B628)</f>
        <v>0.13268005239477335</v>
      </c>
    </row>
    <row r="629" spans="1:6" ht="12.75">
      <c r="A629" s="11" t="s">
        <v>1552</v>
      </c>
      <c r="B629" s="104">
        <v>1084284800</v>
      </c>
      <c r="C629" s="104"/>
      <c r="D629" s="104">
        <v>144759622</v>
      </c>
      <c r="E629" s="11"/>
      <c r="F629" s="14">
        <f t="shared" si="16"/>
        <v>0.13350701033529197</v>
      </c>
    </row>
    <row r="630" spans="1:6" ht="12.75">
      <c r="A630" s="11" t="s">
        <v>1553</v>
      </c>
      <c r="B630" s="104">
        <v>531524100</v>
      </c>
      <c r="C630" s="104"/>
      <c r="D630" s="104">
        <v>70715530</v>
      </c>
      <c r="E630" s="11"/>
      <c r="F630" s="14">
        <f t="shared" si="16"/>
        <v>0.13304294198513295</v>
      </c>
    </row>
    <row r="631" spans="1:6" ht="12.75">
      <c r="A631" s="11" t="s">
        <v>1554</v>
      </c>
      <c r="B631" s="104">
        <v>31378300</v>
      </c>
      <c r="C631" s="104"/>
      <c r="D631" s="104">
        <v>3073732</v>
      </c>
      <c r="E631" s="11"/>
      <c r="F631" s="14">
        <f t="shared" si="16"/>
        <v>0.09795725071147895</v>
      </c>
    </row>
    <row r="632" spans="1:6" ht="12.75">
      <c r="A632" s="15" t="s">
        <v>1555</v>
      </c>
      <c r="B632" s="9">
        <f>SUM(B633:B634)</f>
        <v>282511700</v>
      </c>
      <c r="C632" s="9"/>
      <c r="D632" s="9">
        <f>SUM(D633:D634)</f>
        <v>34514488</v>
      </c>
      <c r="E632" s="40"/>
      <c r="F632" s="10">
        <f t="shared" si="16"/>
        <v>0.12217011897206381</v>
      </c>
    </row>
    <row r="633" spans="1:6" ht="12.75">
      <c r="A633" s="11" t="s">
        <v>1556</v>
      </c>
      <c r="B633" s="114">
        <v>238116000</v>
      </c>
      <c r="C633" s="104"/>
      <c r="D633" s="104">
        <v>29631779</v>
      </c>
      <c r="E633" s="11"/>
      <c r="F633" s="14">
        <f t="shared" si="16"/>
        <v>0.12444262040350082</v>
      </c>
    </row>
    <row r="634" spans="1:6" ht="12.75">
      <c r="A634" s="11" t="s">
        <v>1557</v>
      </c>
      <c r="B634" s="114">
        <v>44395700</v>
      </c>
      <c r="C634" s="104"/>
      <c r="D634" s="104">
        <v>4882709</v>
      </c>
      <c r="E634" s="11"/>
      <c r="F634" s="14">
        <f t="shared" si="16"/>
        <v>0.1099815747921533</v>
      </c>
    </row>
    <row r="635" spans="1:6" ht="12.75">
      <c r="A635" s="15" t="s">
        <v>1558</v>
      </c>
      <c r="B635" s="9">
        <f>SUM(B636:B637)</f>
        <v>160157300</v>
      </c>
      <c r="C635" s="9"/>
      <c r="D635" s="9">
        <f>SUM(D636:D637)</f>
        <v>24215225</v>
      </c>
      <c r="E635" s="40"/>
      <c r="F635" s="10">
        <f t="shared" si="16"/>
        <v>0.1511965111799462</v>
      </c>
    </row>
    <row r="636" spans="1:6" ht="12.75">
      <c r="A636" s="11" t="s">
        <v>1559</v>
      </c>
      <c r="B636" s="104">
        <v>119585800</v>
      </c>
      <c r="C636" s="104"/>
      <c r="D636" s="104">
        <v>13458049</v>
      </c>
      <c r="E636" s="11"/>
      <c r="F636" s="14">
        <f t="shared" si="16"/>
        <v>0.11253885494766101</v>
      </c>
    </row>
    <row r="637" spans="1:6" ht="12.75">
      <c r="A637" s="11" t="s">
        <v>1560</v>
      </c>
      <c r="B637" s="104">
        <v>40571500</v>
      </c>
      <c r="C637" s="104"/>
      <c r="D637" s="104">
        <v>10757176</v>
      </c>
      <c r="E637" s="11"/>
      <c r="F637" s="14">
        <f t="shared" si="16"/>
        <v>0.2651411951739522</v>
      </c>
    </row>
    <row r="638" spans="1:6" ht="12.75">
      <c r="A638" s="41" t="s">
        <v>1561</v>
      </c>
      <c r="B638" s="13"/>
      <c r="C638" s="13"/>
      <c r="D638" s="13"/>
      <c r="E638" s="11"/>
      <c r="F638" s="14"/>
    </row>
    <row r="639" spans="1:6" ht="12.75">
      <c r="A639" s="15" t="s">
        <v>1562</v>
      </c>
      <c r="B639" s="9">
        <f>SUM(B640:B646)</f>
        <v>1246861700</v>
      </c>
      <c r="C639" s="9"/>
      <c r="D639" s="9">
        <f>SUM(D640:D646)</f>
        <v>142180180</v>
      </c>
      <c r="E639" s="40"/>
      <c r="F639" s="10">
        <f aca="true" t="shared" si="17" ref="F639:F658">SUM(D639/B639)</f>
        <v>0.1140304333672291</v>
      </c>
    </row>
    <row r="640" spans="1:6" ht="12.75">
      <c r="A640" s="11" t="s">
        <v>415</v>
      </c>
      <c r="B640" s="104">
        <v>374086300</v>
      </c>
      <c r="C640" s="104"/>
      <c r="D640" s="104">
        <v>39325687</v>
      </c>
      <c r="E640" s="11"/>
      <c r="F640" s="14">
        <f t="shared" si="17"/>
        <v>0.10512463835216633</v>
      </c>
    </row>
    <row r="641" spans="1:6" ht="12.75">
      <c r="A641" s="11" t="s">
        <v>1563</v>
      </c>
      <c r="B641" s="104">
        <v>235021500</v>
      </c>
      <c r="C641" s="104"/>
      <c r="D641" s="104">
        <v>26508257</v>
      </c>
      <c r="E641" s="11"/>
      <c r="F641" s="14">
        <f t="shared" si="17"/>
        <v>0.11279077446105995</v>
      </c>
    </row>
    <row r="642" spans="1:6" ht="12.75">
      <c r="A642" s="11" t="s">
        <v>1564</v>
      </c>
      <c r="B642" s="104">
        <v>46345300</v>
      </c>
      <c r="C642" s="104"/>
      <c r="D642" s="104">
        <v>5481811</v>
      </c>
      <c r="E642" s="11"/>
      <c r="F642" s="14">
        <f t="shared" si="17"/>
        <v>0.11828191855484807</v>
      </c>
    </row>
    <row r="643" spans="1:6" ht="12.75">
      <c r="A643" s="11" t="s">
        <v>2371</v>
      </c>
      <c r="B643" s="104">
        <v>370837300</v>
      </c>
      <c r="C643" s="104"/>
      <c r="D643" s="104">
        <v>45099072</v>
      </c>
      <c r="E643" s="11"/>
      <c r="F643" s="14">
        <f t="shared" si="17"/>
        <v>0.12161417419445131</v>
      </c>
    </row>
    <row r="644" spans="1:6" ht="12.75">
      <c r="A644" s="11" t="s">
        <v>2372</v>
      </c>
      <c r="B644" s="104">
        <v>177912500</v>
      </c>
      <c r="C644" s="104"/>
      <c r="D644" s="104">
        <v>21463016</v>
      </c>
      <c r="E644" s="11"/>
      <c r="F644" s="14">
        <f t="shared" si="17"/>
        <v>0.12063804398229466</v>
      </c>
    </row>
    <row r="645" spans="1:6" ht="12.75">
      <c r="A645" s="11" t="s">
        <v>2210</v>
      </c>
      <c r="B645" s="104">
        <v>37182400</v>
      </c>
      <c r="C645" s="104"/>
      <c r="D645" s="104">
        <v>3688890</v>
      </c>
      <c r="E645" s="11"/>
      <c r="F645" s="14">
        <f t="shared" si="17"/>
        <v>0.09921064804853909</v>
      </c>
    </row>
    <row r="646" spans="1:6" ht="12.75">
      <c r="A646" s="11" t="s">
        <v>2373</v>
      </c>
      <c r="B646" s="104">
        <v>5476400</v>
      </c>
      <c r="C646" s="104"/>
      <c r="D646" s="104">
        <v>613447</v>
      </c>
      <c r="E646" s="11"/>
      <c r="F646" s="14">
        <f t="shared" si="17"/>
        <v>0.11201647067416551</v>
      </c>
    </row>
    <row r="647" spans="1:6" ht="12.75">
      <c r="A647" s="15" t="s">
        <v>2374</v>
      </c>
      <c r="B647" s="9">
        <f>SUM(B648:B653)</f>
        <v>514880000</v>
      </c>
      <c r="C647" s="9"/>
      <c r="D647" s="9">
        <f>SUM(D648:D653)</f>
        <v>56322220</v>
      </c>
      <c r="E647" s="40"/>
      <c r="F647" s="10">
        <f t="shared" si="17"/>
        <v>0.10938902268489745</v>
      </c>
    </row>
    <row r="648" spans="1:6" ht="12.75">
      <c r="A648" s="11" t="s">
        <v>2375</v>
      </c>
      <c r="B648" s="104">
        <v>94702000</v>
      </c>
      <c r="C648" s="104"/>
      <c r="D648" s="104">
        <v>10443651</v>
      </c>
      <c r="E648" s="11"/>
      <c r="F648" s="14">
        <f t="shared" si="17"/>
        <v>0.1102790965343921</v>
      </c>
    </row>
    <row r="649" spans="1:6" ht="12.75">
      <c r="A649" s="11" t="s">
        <v>2376</v>
      </c>
      <c r="B649" s="104">
        <v>60786700</v>
      </c>
      <c r="C649" s="104"/>
      <c r="D649" s="104">
        <v>5154470</v>
      </c>
      <c r="E649" s="11"/>
      <c r="F649" s="14">
        <f t="shared" si="17"/>
        <v>0.0847960162338143</v>
      </c>
    </row>
    <row r="650" spans="1:6" ht="12.75">
      <c r="A650" s="11" t="s">
        <v>2377</v>
      </c>
      <c r="B650" s="104">
        <v>51882800</v>
      </c>
      <c r="C650" s="104"/>
      <c r="D650" s="104">
        <v>7236109</v>
      </c>
      <c r="E650" s="11"/>
      <c r="F650" s="14">
        <f t="shared" si="17"/>
        <v>0.13947028687734664</v>
      </c>
    </row>
    <row r="651" spans="1:6" ht="12.75">
      <c r="A651" s="11" t="s">
        <v>2378</v>
      </c>
      <c r="B651" s="104">
        <v>107201300</v>
      </c>
      <c r="C651" s="104"/>
      <c r="D651" s="104">
        <v>11279752</v>
      </c>
      <c r="E651" s="11"/>
      <c r="F651" s="14">
        <f t="shared" si="17"/>
        <v>0.10522029117184213</v>
      </c>
    </row>
    <row r="652" spans="1:6" ht="12.75">
      <c r="A652" s="11" t="s">
        <v>2379</v>
      </c>
      <c r="B652" s="104">
        <v>72063600</v>
      </c>
      <c r="C652" s="104"/>
      <c r="D652" s="104">
        <v>9219375</v>
      </c>
      <c r="E652" s="11"/>
      <c r="F652" s="14">
        <f t="shared" si="17"/>
        <v>0.12793386675103657</v>
      </c>
    </row>
    <row r="653" spans="1:6" ht="12.75">
      <c r="A653" s="11" t="s">
        <v>2380</v>
      </c>
      <c r="B653" s="104">
        <v>128243600</v>
      </c>
      <c r="C653" s="104"/>
      <c r="D653" s="104">
        <v>12988863</v>
      </c>
      <c r="E653" s="11"/>
      <c r="F653" s="14">
        <f t="shared" si="17"/>
        <v>0.10128273847583817</v>
      </c>
    </row>
    <row r="654" spans="1:6" ht="12.75">
      <c r="A654" s="15" t="s">
        <v>2381</v>
      </c>
      <c r="B654" s="9">
        <f>SUM(B655:B664)</f>
        <v>408732000</v>
      </c>
      <c r="C654" s="9"/>
      <c r="D654" s="9">
        <f>SUM(D655:D664)</f>
        <v>61184257</v>
      </c>
      <c r="E654" s="40"/>
      <c r="F654" s="10">
        <f t="shared" si="17"/>
        <v>0.14969284763610385</v>
      </c>
    </row>
    <row r="655" spans="1:6" ht="12.75">
      <c r="A655" s="11" t="s">
        <v>2382</v>
      </c>
      <c r="B655" s="104">
        <v>103402000</v>
      </c>
      <c r="C655" s="104"/>
      <c r="D655" s="104">
        <v>11138771</v>
      </c>
      <c r="E655" s="11"/>
      <c r="F655" s="14">
        <f t="shared" si="17"/>
        <v>0.107722974410553</v>
      </c>
    </row>
    <row r="656" spans="1:6" ht="12.75">
      <c r="A656" s="11" t="s">
        <v>686</v>
      </c>
      <c r="B656" s="104">
        <v>118959600</v>
      </c>
      <c r="C656" s="104"/>
      <c r="D656" s="104">
        <v>16002229</v>
      </c>
      <c r="E656" s="11"/>
      <c r="F656" s="14">
        <f t="shared" si="17"/>
        <v>0.13451818096227627</v>
      </c>
    </row>
    <row r="657" spans="1:6" ht="12.75">
      <c r="A657" s="11" t="s">
        <v>1554</v>
      </c>
      <c r="B657" s="104">
        <v>50063500</v>
      </c>
      <c r="C657" s="104"/>
      <c r="D657" s="104">
        <v>3983137</v>
      </c>
      <c r="E657" s="11"/>
      <c r="F657" s="14">
        <f t="shared" si="17"/>
        <v>0.07956169664526051</v>
      </c>
    </row>
    <row r="658" spans="1:6" ht="12.75">
      <c r="A658" s="11" t="s">
        <v>2380</v>
      </c>
      <c r="B658" s="104">
        <v>29464500</v>
      </c>
      <c r="C658" s="104"/>
      <c r="D658" s="104">
        <v>13900160</v>
      </c>
      <c r="E658" s="11"/>
      <c r="F658" s="14">
        <f t="shared" si="17"/>
        <v>0.4717595750818782</v>
      </c>
    </row>
    <row r="659" spans="1:6" ht="12.75">
      <c r="A659" s="41" t="s">
        <v>687</v>
      </c>
      <c r="B659" s="104"/>
      <c r="C659" s="104"/>
      <c r="D659" s="104"/>
      <c r="E659" s="11"/>
      <c r="F659" s="14"/>
    </row>
    <row r="660" spans="1:6" ht="12.75">
      <c r="A660" s="11" t="s">
        <v>688</v>
      </c>
      <c r="B660" s="104">
        <v>1158300</v>
      </c>
      <c r="C660" s="104"/>
      <c r="D660" s="104">
        <v>185760</v>
      </c>
      <c r="E660" s="11"/>
      <c r="F660" s="14">
        <f>SUM(D660/B660)</f>
        <v>0.16037296037296037</v>
      </c>
    </row>
    <row r="661" spans="1:6" ht="12.75">
      <c r="A661" s="41" t="s">
        <v>2246</v>
      </c>
      <c r="B661" s="104"/>
      <c r="C661" s="104"/>
      <c r="D661" s="104"/>
      <c r="E661" s="11"/>
      <c r="F661" s="14"/>
    </row>
    <row r="662" spans="1:6" ht="12.75">
      <c r="A662" s="11" t="s">
        <v>2175</v>
      </c>
      <c r="B662" s="104">
        <v>25281700</v>
      </c>
      <c r="C662" s="104"/>
      <c r="D662" s="104">
        <v>4484340</v>
      </c>
      <c r="E662" s="11"/>
      <c r="F662" s="14">
        <f>SUM(D662/B662)</f>
        <v>0.17737493918526048</v>
      </c>
    </row>
    <row r="663" spans="1:6" ht="12.75">
      <c r="A663" s="41" t="s">
        <v>2246</v>
      </c>
      <c r="B663" s="104"/>
      <c r="C663" s="104"/>
      <c r="D663" s="104"/>
      <c r="E663" s="11"/>
      <c r="F663" s="14"/>
    </row>
    <row r="664" spans="1:6" ht="12.75">
      <c r="A664" s="11" t="s">
        <v>689</v>
      </c>
      <c r="B664" s="104">
        <v>80402400</v>
      </c>
      <c r="C664" s="104"/>
      <c r="D664" s="104">
        <v>11489860</v>
      </c>
      <c r="E664" s="11"/>
      <c r="F664" s="14">
        <f>SUM(D664/B664)</f>
        <v>0.14290444066346278</v>
      </c>
    </row>
    <row r="665" spans="1:6" ht="12.75">
      <c r="A665" s="41" t="s">
        <v>2246</v>
      </c>
      <c r="B665" s="13"/>
      <c r="C665" s="13"/>
      <c r="D665" s="13"/>
      <c r="E665" s="11"/>
      <c r="F665" s="14"/>
    </row>
    <row r="666" spans="1:6" ht="12.75">
      <c r="A666" s="15" t="s">
        <v>690</v>
      </c>
      <c r="B666" s="9">
        <f>SUM(B667:B669)</f>
        <v>114459600</v>
      </c>
      <c r="C666" s="9"/>
      <c r="D666" s="9">
        <f>SUM(D667:D669)</f>
        <v>11014972</v>
      </c>
      <c r="E666" s="40"/>
      <c r="F666" s="10">
        <f>SUM(D666/B666)</f>
        <v>0.09623458408032179</v>
      </c>
    </row>
    <row r="667" spans="1:6" ht="12.75">
      <c r="A667" s="11" t="s">
        <v>691</v>
      </c>
      <c r="B667" s="104">
        <v>30223800</v>
      </c>
      <c r="C667" s="104"/>
      <c r="D667" s="104">
        <v>2398320</v>
      </c>
      <c r="E667" s="11"/>
      <c r="F667" s="14">
        <f>SUM(D667/B667)</f>
        <v>0.07935203382764576</v>
      </c>
    </row>
    <row r="668" spans="1:6" ht="12.75">
      <c r="A668" s="11" t="s">
        <v>692</v>
      </c>
      <c r="B668" s="104">
        <v>31630400</v>
      </c>
      <c r="C668" s="104"/>
      <c r="D668" s="104">
        <v>3973789</v>
      </c>
      <c r="E668" s="11"/>
      <c r="F668" s="14">
        <f>SUM(D668/B668)</f>
        <v>0.12563195533410895</v>
      </c>
    </row>
    <row r="669" spans="1:6" ht="12.75">
      <c r="A669" s="11" t="s">
        <v>2239</v>
      </c>
      <c r="B669" s="104">
        <v>52605400</v>
      </c>
      <c r="C669" s="104"/>
      <c r="D669" s="104">
        <v>4642863</v>
      </c>
      <c r="E669" s="11"/>
      <c r="F669" s="14">
        <f>SUM(D669/B669)</f>
        <v>0.08825829667676702</v>
      </c>
    </row>
    <row r="670" spans="1:6" ht="12.75">
      <c r="A670" s="11"/>
      <c r="B670" s="13"/>
      <c r="C670" s="13"/>
      <c r="D670" s="13"/>
      <c r="E670" s="11"/>
      <c r="F670" s="14"/>
    </row>
    <row r="671" spans="1:6" ht="12.75">
      <c r="A671" s="11"/>
      <c r="B671" s="13"/>
      <c r="C671" s="13"/>
      <c r="D671" s="13"/>
      <c r="E671" s="11"/>
      <c r="F671" s="14"/>
    </row>
    <row r="672" spans="1:6" ht="15.75">
      <c r="A672" s="51" t="s">
        <v>2015</v>
      </c>
      <c r="B672" s="9">
        <f>+B628+B632+B635+B639+B647+B654+B666</f>
        <v>4374789500</v>
      </c>
      <c r="C672" s="9"/>
      <c r="D672" s="9">
        <f>+D628+D632+D635+D639+D647+D654+D666</f>
        <v>547980226</v>
      </c>
      <c r="E672" s="40"/>
      <c r="F672" s="10">
        <f>SUM(D672/B672)</f>
        <v>0.12525864981617973</v>
      </c>
    </row>
    <row r="673" spans="1:6" ht="12.75">
      <c r="A673" s="11"/>
      <c r="B673" s="13"/>
      <c r="C673" s="13"/>
      <c r="D673" s="13"/>
      <c r="E673" s="11"/>
      <c r="F673" s="14"/>
    </row>
    <row r="674" spans="1:6" ht="12.75">
      <c r="A674" s="11"/>
      <c r="B674" s="13"/>
      <c r="C674" s="13"/>
      <c r="D674" s="13"/>
      <c r="E674" s="11"/>
      <c r="F674" s="14"/>
    </row>
    <row r="675" spans="1:6" ht="12.75">
      <c r="A675" s="11" t="s">
        <v>1826</v>
      </c>
      <c r="B675" s="13" t="s">
        <v>693</v>
      </c>
      <c r="C675" s="13"/>
      <c r="D675" s="13"/>
      <c r="E675" s="93"/>
      <c r="F675" s="53" t="s">
        <v>694</v>
      </c>
    </row>
    <row r="676" spans="1:6" ht="12.75">
      <c r="A676" s="11"/>
      <c r="B676" s="13"/>
      <c r="C676" s="13"/>
      <c r="D676" s="13"/>
      <c r="E676" s="11"/>
      <c r="F676" s="42"/>
    </row>
    <row r="677" spans="1:6" ht="12.75">
      <c r="A677" s="11"/>
      <c r="B677" s="13"/>
      <c r="C677" s="13"/>
      <c r="D677" s="13"/>
      <c r="E677" s="11"/>
      <c r="F677" s="42"/>
    </row>
    <row r="678" spans="1:6" ht="12.75">
      <c r="A678" s="43" t="s">
        <v>695</v>
      </c>
      <c r="B678" s="44"/>
      <c r="C678" s="44"/>
      <c r="D678" s="44"/>
      <c r="E678" s="44"/>
      <c r="F678" s="45"/>
    </row>
    <row r="679" spans="1:6" ht="12.75">
      <c r="A679" s="46"/>
      <c r="B679" s="11"/>
      <c r="C679" s="11"/>
      <c r="D679" s="11"/>
      <c r="E679" s="11"/>
      <c r="F679" s="42"/>
    </row>
    <row r="680" spans="1:6" ht="12.75">
      <c r="A680" s="19" t="s">
        <v>977</v>
      </c>
      <c r="B680" s="5">
        <v>2005</v>
      </c>
      <c r="C680" s="5" t="s">
        <v>978</v>
      </c>
      <c r="D680" s="5">
        <v>2005</v>
      </c>
      <c r="E680" s="19"/>
      <c r="F680" s="47"/>
    </row>
    <row r="681" spans="1:6" ht="13.5" thickBot="1">
      <c r="A681" s="48" t="s">
        <v>979</v>
      </c>
      <c r="B681" s="49" t="s">
        <v>980</v>
      </c>
      <c r="C681" s="48"/>
      <c r="D681" s="48" t="s">
        <v>981</v>
      </c>
      <c r="E681" s="48"/>
      <c r="F681" s="50" t="s">
        <v>982</v>
      </c>
    </row>
    <row r="682" spans="1:6" ht="12.75">
      <c r="A682" s="11"/>
      <c r="B682" s="13"/>
      <c r="C682" s="13"/>
      <c r="D682" s="13"/>
      <c r="E682" s="11"/>
      <c r="F682" s="42"/>
    </row>
    <row r="683" spans="1:6" ht="12.75">
      <c r="A683" s="15" t="s">
        <v>696</v>
      </c>
      <c r="B683" s="9">
        <f>SUM(B684:B689)</f>
        <v>448777500</v>
      </c>
      <c r="C683" s="9"/>
      <c r="D683" s="9">
        <f>SUM(D684:D689)</f>
        <v>246005125</v>
      </c>
      <c r="E683" s="40"/>
      <c r="F683" s="10">
        <f aca="true" t="shared" si="18" ref="F683:F694">SUM(D683/B683)</f>
        <v>0.5481672432330053</v>
      </c>
    </row>
    <row r="684" spans="1:6" ht="12.75">
      <c r="A684" s="11" t="s">
        <v>697</v>
      </c>
      <c r="B684" s="104">
        <v>78767400</v>
      </c>
      <c r="C684" s="104"/>
      <c r="D684" s="104">
        <v>46631000</v>
      </c>
      <c r="E684" s="11"/>
      <c r="F684" s="14">
        <f t="shared" si="18"/>
        <v>0.5920088767688155</v>
      </c>
    </row>
    <row r="685" spans="1:6" ht="12.75">
      <c r="A685" s="11" t="s">
        <v>698</v>
      </c>
      <c r="B685" s="104">
        <v>197620600</v>
      </c>
      <c r="C685" s="104"/>
      <c r="D685" s="104">
        <v>109767475</v>
      </c>
      <c r="E685" s="11"/>
      <c r="F685" s="14">
        <f t="shared" si="18"/>
        <v>0.555445510235269</v>
      </c>
    </row>
    <row r="686" spans="1:6" ht="12.75">
      <c r="A686" s="11" t="s">
        <v>699</v>
      </c>
      <c r="B686" s="104">
        <v>55509900</v>
      </c>
      <c r="C686" s="104"/>
      <c r="D686" s="104">
        <v>27256525</v>
      </c>
      <c r="E686" s="11"/>
      <c r="F686" s="14">
        <f t="shared" si="18"/>
        <v>0.4910209710339957</v>
      </c>
    </row>
    <row r="687" spans="1:6" ht="12.75">
      <c r="A687" s="11" t="s">
        <v>700</v>
      </c>
      <c r="B687" s="104">
        <v>40035000</v>
      </c>
      <c r="C687" s="104"/>
      <c r="D687" s="104">
        <v>19709950</v>
      </c>
      <c r="E687" s="11"/>
      <c r="F687" s="14">
        <f t="shared" si="18"/>
        <v>0.49231797177469716</v>
      </c>
    </row>
    <row r="688" spans="1:6" ht="12.75">
      <c r="A688" s="11" t="s">
        <v>701</v>
      </c>
      <c r="B688" s="104">
        <v>43314600</v>
      </c>
      <c r="C688" s="104"/>
      <c r="D688" s="104">
        <v>23330450</v>
      </c>
      <c r="E688" s="11"/>
      <c r="F688" s="14">
        <f t="shared" si="18"/>
        <v>0.5386278529641275</v>
      </c>
    </row>
    <row r="689" spans="1:6" ht="12.75">
      <c r="A689" s="11" t="s">
        <v>702</v>
      </c>
      <c r="B689" s="104">
        <v>33530000</v>
      </c>
      <c r="C689" s="104"/>
      <c r="D689" s="104">
        <v>19309725</v>
      </c>
      <c r="E689" s="11"/>
      <c r="F689" s="14">
        <f t="shared" si="18"/>
        <v>0.5758939755442887</v>
      </c>
    </row>
    <row r="690" spans="1:6" ht="12.75">
      <c r="A690" s="15" t="s">
        <v>703</v>
      </c>
      <c r="B690" s="9">
        <f>SUM(B691:B698)</f>
        <v>174518200</v>
      </c>
      <c r="C690" s="9"/>
      <c r="D690" s="9">
        <f>SUM(D691:D698)</f>
        <v>130901940</v>
      </c>
      <c r="E690" s="40"/>
      <c r="F690" s="10">
        <f t="shared" si="18"/>
        <v>0.7500761525158981</v>
      </c>
    </row>
    <row r="691" spans="1:6" ht="12.75">
      <c r="A691" s="11" t="s">
        <v>704</v>
      </c>
      <c r="B691" s="104">
        <v>37085900</v>
      </c>
      <c r="C691" s="104"/>
      <c r="D691" s="104">
        <v>19550425</v>
      </c>
      <c r="E691" s="11"/>
      <c r="F691" s="14">
        <f t="shared" si="18"/>
        <v>0.5271659849161002</v>
      </c>
    </row>
    <row r="692" spans="1:6" ht="12.75">
      <c r="A692" s="11" t="s">
        <v>705</v>
      </c>
      <c r="B692" s="104">
        <v>58067900</v>
      </c>
      <c r="C692" s="104"/>
      <c r="D692" s="104">
        <v>28772075</v>
      </c>
      <c r="E692" s="11"/>
      <c r="F692" s="14">
        <f t="shared" si="18"/>
        <v>0.49549019337706374</v>
      </c>
    </row>
    <row r="693" spans="1:6" ht="12.75">
      <c r="A693" s="11" t="s">
        <v>706</v>
      </c>
      <c r="B693" s="104">
        <v>21594600</v>
      </c>
      <c r="C693" s="104"/>
      <c r="D693" s="104">
        <v>10032850</v>
      </c>
      <c r="E693" s="11"/>
      <c r="F693" s="14">
        <f t="shared" si="18"/>
        <v>0.464599946282867</v>
      </c>
    </row>
    <row r="694" spans="1:6" ht="12.75">
      <c r="A694" s="11" t="s">
        <v>707</v>
      </c>
      <c r="B694" s="104">
        <v>14353800</v>
      </c>
      <c r="C694" s="104"/>
      <c r="D694" s="104">
        <v>19663080</v>
      </c>
      <c r="E694" s="11"/>
      <c r="F694" s="14">
        <f t="shared" si="18"/>
        <v>1.36988671989299</v>
      </c>
    </row>
    <row r="695" spans="1:6" ht="12.75">
      <c r="A695" s="41" t="s">
        <v>708</v>
      </c>
      <c r="B695" s="104"/>
      <c r="C695" s="104"/>
      <c r="D695" s="104"/>
      <c r="E695" s="11"/>
      <c r="F695" s="14"/>
    </row>
    <row r="696" spans="1:6" ht="12.75">
      <c r="A696" s="11" t="s">
        <v>709</v>
      </c>
      <c r="B696" s="104">
        <v>8788200</v>
      </c>
      <c r="C696" s="104"/>
      <c r="D696" s="104">
        <v>11634990</v>
      </c>
      <c r="E696" s="11"/>
      <c r="F696" s="14">
        <f>SUM(D696/B696)</f>
        <v>1.3239332286475045</v>
      </c>
    </row>
    <row r="697" spans="1:6" ht="12.75">
      <c r="A697" s="41" t="s">
        <v>708</v>
      </c>
      <c r="B697" s="104"/>
      <c r="C697" s="104"/>
      <c r="D697" s="104"/>
      <c r="E697" s="11"/>
      <c r="F697" s="14"/>
    </row>
    <row r="698" spans="1:6" ht="12.75">
      <c r="A698" s="11" t="s">
        <v>520</v>
      </c>
      <c r="B698" s="104">
        <v>34627800</v>
      </c>
      <c r="C698" s="104"/>
      <c r="D698" s="104">
        <v>41248520</v>
      </c>
      <c r="E698" s="11"/>
      <c r="F698" s="14">
        <f>SUM(D698/B698)</f>
        <v>1.1911966685726498</v>
      </c>
    </row>
    <row r="699" spans="1:6" ht="12.75">
      <c r="A699" s="41" t="s">
        <v>710</v>
      </c>
      <c r="B699" s="13"/>
      <c r="C699" s="13"/>
      <c r="D699" s="13"/>
      <c r="E699" s="11"/>
      <c r="F699" s="14"/>
    </row>
    <row r="700" spans="1:6" ht="12.75">
      <c r="A700" s="15" t="s">
        <v>711</v>
      </c>
      <c r="B700" s="9">
        <f>SUM(B701:B707)</f>
        <v>156091900</v>
      </c>
      <c r="C700" s="9"/>
      <c r="D700" s="9">
        <f>SUM(D701:D707)</f>
        <v>78273325</v>
      </c>
      <c r="E700" s="40"/>
      <c r="F700" s="10">
        <f aca="true" t="shared" si="19" ref="F700:F735">SUM(D700/B700)</f>
        <v>0.5014566739209402</v>
      </c>
    </row>
    <row r="701" spans="1:6" ht="12.75">
      <c r="A701" s="11" t="s">
        <v>712</v>
      </c>
      <c r="B701" s="104">
        <v>5885000</v>
      </c>
      <c r="C701" s="104"/>
      <c r="D701" s="104">
        <v>3220750</v>
      </c>
      <c r="E701" s="11"/>
      <c r="F701" s="14">
        <f t="shared" si="19"/>
        <v>0.5472812234494477</v>
      </c>
    </row>
    <row r="702" spans="1:6" ht="12.75">
      <c r="A702" s="11" t="s">
        <v>713</v>
      </c>
      <c r="B702" s="104">
        <v>31269500</v>
      </c>
      <c r="C702" s="104"/>
      <c r="D702" s="104">
        <v>16080650</v>
      </c>
      <c r="E702" s="11"/>
      <c r="F702" s="14">
        <f t="shared" si="19"/>
        <v>0.5142599018212636</v>
      </c>
    </row>
    <row r="703" spans="1:6" ht="12.75">
      <c r="A703" s="11" t="s">
        <v>621</v>
      </c>
      <c r="B703" s="104">
        <v>20548900</v>
      </c>
      <c r="C703" s="104"/>
      <c r="D703" s="104">
        <v>10188550</v>
      </c>
      <c r="E703" s="11"/>
      <c r="F703" s="14">
        <f t="shared" si="19"/>
        <v>0.4958197275766586</v>
      </c>
    </row>
    <row r="704" spans="1:6" ht="12.75">
      <c r="A704" s="11" t="s">
        <v>714</v>
      </c>
      <c r="B704" s="104">
        <v>7229500</v>
      </c>
      <c r="C704" s="104"/>
      <c r="D704" s="104">
        <v>3596875</v>
      </c>
      <c r="E704" s="11"/>
      <c r="F704" s="14">
        <f t="shared" si="19"/>
        <v>0.49752749152776815</v>
      </c>
    </row>
    <row r="705" spans="1:6" ht="12.75">
      <c r="A705" s="11" t="s">
        <v>715</v>
      </c>
      <c r="B705" s="104">
        <v>31845200</v>
      </c>
      <c r="C705" s="104"/>
      <c r="D705" s="104">
        <v>15193750</v>
      </c>
      <c r="E705" s="11"/>
      <c r="F705" s="14">
        <f t="shared" si="19"/>
        <v>0.4771127202843757</v>
      </c>
    </row>
    <row r="706" spans="1:6" ht="12.75">
      <c r="A706" s="11" t="s">
        <v>1612</v>
      </c>
      <c r="B706" s="104">
        <v>33438700</v>
      </c>
      <c r="C706" s="104"/>
      <c r="D706" s="104">
        <v>17967700</v>
      </c>
      <c r="E706" s="11"/>
      <c r="F706" s="14">
        <f t="shared" si="19"/>
        <v>0.5373324919928107</v>
      </c>
    </row>
    <row r="707" spans="1:6" ht="12.75">
      <c r="A707" s="11" t="s">
        <v>1613</v>
      </c>
      <c r="B707" s="104">
        <v>25875100</v>
      </c>
      <c r="C707" s="104"/>
      <c r="D707" s="104">
        <v>12025050</v>
      </c>
      <c r="E707" s="11"/>
      <c r="F707" s="14">
        <f t="shared" si="19"/>
        <v>0.46473443580894375</v>
      </c>
    </row>
    <row r="708" spans="1:6" ht="12.75">
      <c r="A708" s="15" t="s">
        <v>1614</v>
      </c>
      <c r="B708" s="9">
        <f>SUM(B709:B711)</f>
        <v>222839900</v>
      </c>
      <c r="C708" s="9"/>
      <c r="D708" s="9">
        <f>SUM(D709:D711)</f>
        <v>121997225</v>
      </c>
      <c r="E708" s="40"/>
      <c r="F708" s="10">
        <f t="shared" si="19"/>
        <v>0.5474658039247011</v>
      </c>
    </row>
    <row r="709" spans="1:6" ht="12.75">
      <c r="A709" s="11" t="s">
        <v>2412</v>
      </c>
      <c r="B709" s="104">
        <v>35624900</v>
      </c>
      <c r="C709" s="104"/>
      <c r="D709" s="104">
        <v>17002875</v>
      </c>
      <c r="E709" s="11"/>
      <c r="F709" s="14">
        <f t="shared" si="19"/>
        <v>0.47727502392989174</v>
      </c>
    </row>
    <row r="710" spans="1:6" ht="12.75">
      <c r="A710" s="11" t="s">
        <v>2413</v>
      </c>
      <c r="B710" s="104">
        <v>148680500</v>
      </c>
      <c r="C710" s="104"/>
      <c r="D710" s="104">
        <v>85794725</v>
      </c>
      <c r="E710" s="11"/>
      <c r="F710" s="14">
        <f t="shared" si="19"/>
        <v>0.5770408695155047</v>
      </c>
    </row>
    <row r="711" spans="1:6" ht="12.75">
      <c r="A711" s="11" t="s">
        <v>2414</v>
      </c>
      <c r="B711" s="104">
        <v>38534500</v>
      </c>
      <c r="C711" s="104"/>
      <c r="D711" s="104">
        <v>19199625</v>
      </c>
      <c r="E711" s="11"/>
      <c r="F711" s="14">
        <f t="shared" si="19"/>
        <v>0.4982450790849758</v>
      </c>
    </row>
    <row r="712" spans="1:6" ht="12.75">
      <c r="A712" s="15" t="s">
        <v>2415</v>
      </c>
      <c r="B712" s="9">
        <f>SUM(B713:B721)</f>
        <v>391441800</v>
      </c>
      <c r="C712" s="9"/>
      <c r="D712" s="9">
        <f>SUM(D713:D721)</f>
        <v>198119085</v>
      </c>
      <c r="E712" s="40"/>
      <c r="F712" s="10">
        <f t="shared" si="19"/>
        <v>0.5061265429496798</v>
      </c>
    </row>
    <row r="713" spans="1:6" ht="12.75">
      <c r="A713" s="11" t="s">
        <v>2416</v>
      </c>
      <c r="B713" s="104">
        <v>34341900</v>
      </c>
      <c r="C713" s="104"/>
      <c r="D713" s="104">
        <v>16575700</v>
      </c>
      <c r="E713" s="11"/>
      <c r="F713" s="14">
        <f t="shared" si="19"/>
        <v>0.48266694620856737</v>
      </c>
    </row>
    <row r="714" spans="1:6" ht="12.75">
      <c r="A714" s="11" t="s">
        <v>2175</v>
      </c>
      <c r="B714" s="104">
        <v>20484900</v>
      </c>
      <c r="C714" s="104"/>
      <c r="D714" s="104">
        <v>9631150</v>
      </c>
      <c r="E714" s="11"/>
      <c r="F714" s="14">
        <f t="shared" si="19"/>
        <v>0.47015850699783746</v>
      </c>
    </row>
    <row r="715" spans="1:6" ht="12.75">
      <c r="A715" s="11" t="s">
        <v>2417</v>
      </c>
      <c r="B715" s="104">
        <v>11679000</v>
      </c>
      <c r="C715" s="104"/>
      <c r="D715" s="104">
        <v>6660850</v>
      </c>
      <c r="E715" s="11"/>
      <c r="F715" s="14">
        <f t="shared" si="19"/>
        <v>0.5703270827981848</v>
      </c>
    </row>
    <row r="716" spans="1:6" ht="12.75">
      <c r="A716" s="11" t="s">
        <v>2418</v>
      </c>
      <c r="B716" s="104">
        <v>29890700</v>
      </c>
      <c r="C716" s="104"/>
      <c r="D716" s="104">
        <v>13806950</v>
      </c>
      <c r="E716" s="11"/>
      <c r="F716" s="14">
        <f t="shared" si="19"/>
        <v>0.461914575436507</v>
      </c>
    </row>
    <row r="717" spans="1:6" ht="12.75">
      <c r="A717" s="11" t="s">
        <v>2419</v>
      </c>
      <c r="B717" s="104">
        <v>69876800</v>
      </c>
      <c r="C717" s="104"/>
      <c r="D717" s="104">
        <v>30816285</v>
      </c>
      <c r="E717" s="11"/>
      <c r="F717" s="14">
        <f t="shared" si="19"/>
        <v>0.44100881837748723</v>
      </c>
    </row>
    <row r="718" spans="1:6" ht="12.75">
      <c r="A718" s="11" t="s">
        <v>716</v>
      </c>
      <c r="B718" s="104">
        <v>16986200</v>
      </c>
      <c r="C718" s="104"/>
      <c r="D718" s="104">
        <v>8118600</v>
      </c>
      <c r="E718" s="11"/>
      <c r="F718" s="14">
        <f t="shared" si="19"/>
        <v>0.4779526910079947</v>
      </c>
    </row>
    <row r="719" spans="1:6" ht="12.75">
      <c r="A719" s="11" t="s">
        <v>717</v>
      </c>
      <c r="B719" s="104">
        <v>65767800</v>
      </c>
      <c r="C719" s="104"/>
      <c r="D719" s="104">
        <v>38338400</v>
      </c>
      <c r="E719" s="11"/>
      <c r="F719" s="14">
        <f t="shared" si="19"/>
        <v>0.5829357223443691</v>
      </c>
    </row>
    <row r="720" spans="1:6" ht="12.75">
      <c r="A720" s="11" t="s">
        <v>718</v>
      </c>
      <c r="B720" s="104">
        <v>32975000</v>
      </c>
      <c r="C720" s="104"/>
      <c r="D720" s="104">
        <v>15254600</v>
      </c>
      <c r="E720" s="11"/>
      <c r="F720" s="14">
        <f t="shared" si="19"/>
        <v>0.4626110689916603</v>
      </c>
    </row>
    <row r="721" spans="1:6" ht="12.75">
      <c r="A721" s="11" t="s">
        <v>719</v>
      </c>
      <c r="B721" s="104">
        <v>109439500</v>
      </c>
      <c r="C721" s="104"/>
      <c r="D721" s="104">
        <v>58916550</v>
      </c>
      <c r="E721" s="11"/>
      <c r="F721" s="14">
        <f t="shared" si="19"/>
        <v>0.5383481284179844</v>
      </c>
    </row>
    <row r="722" spans="1:6" ht="12.75">
      <c r="A722" s="15" t="s">
        <v>720</v>
      </c>
      <c r="B722" s="9">
        <f>SUM(B723:B735)</f>
        <v>306891800</v>
      </c>
      <c r="C722" s="9"/>
      <c r="D722" s="9">
        <f>SUM(D723:D735)</f>
        <v>148101900</v>
      </c>
      <c r="E722" s="40"/>
      <c r="F722" s="10">
        <f t="shared" si="19"/>
        <v>0.482586696679416</v>
      </c>
    </row>
    <row r="723" spans="1:6" ht="12.75">
      <c r="A723" s="11" t="s">
        <v>734</v>
      </c>
      <c r="B723" s="104">
        <v>3037600</v>
      </c>
      <c r="C723" s="104"/>
      <c r="D723" s="104">
        <v>1700975</v>
      </c>
      <c r="E723" s="11"/>
      <c r="F723" s="14">
        <f t="shared" si="19"/>
        <v>0.5599733342112194</v>
      </c>
    </row>
    <row r="724" spans="1:6" ht="12.75">
      <c r="A724" s="11" t="s">
        <v>735</v>
      </c>
      <c r="B724" s="104">
        <v>10380100</v>
      </c>
      <c r="C724" s="104"/>
      <c r="D724" s="104">
        <v>4119500</v>
      </c>
      <c r="E724" s="11"/>
      <c r="F724" s="14">
        <f t="shared" si="19"/>
        <v>0.3968651554416624</v>
      </c>
    </row>
    <row r="725" spans="1:6" ht="12.75">
      <c r="A725" s="11" t="s">
        <v>736</v>
      </c>
      <c r="B725" s="104">
        <v>3304800</v>
      </c>
      <c r="C725" s="104"/>
      <c r="D725" s="104">
        <v>1447400</v>
      </c>
      <c r="E725" s="11"/>
      <c r="F725" s="14">
        <f t="shared" si="19"/>
        <v>0.4379690147664004</v>
      </c>
    </row>
    <row r="726" spans="1:6" ht="12.75">
      <c r="A726" s="11" t="s">
        <v>737</v>
      </c>
      <c r="B726" s="104">
        <v>24609800</v>
      </c>
      <c r="C726" s="104"/>
      <c r="D726" s="104">
        <v>12060250</v>
      </c>
      <c r="E726" s="11"/>
      <c r="F726" s="14">
        <f t="shared" si="19"/>
        <v>0.4900588383489504</v>
      </c>
    </row>
    <row r="727" spans="1:6" ht="12.75">
      <c r="A727" s="11" t="s">
        <v>738</v>
      </c>
      <c r="B727" s="104">
        <v>34382900</v>
      </c>
      <c r="C727" s="104"/>
      <c r="D727" s="104">
        <v>14596625</v>
      </c>
      <c r="E727" s="11"/>
      <c r="F727" s="14">
        <f t="shared" si="19"/>
        <v>0.42453152584569653</v>
      </c>
    </row>
    <row r="728" spans="1:6" ht="12.75">
      <c r="A728" s="11" t="s">
        <v>739</v>
      </c>
      <c r="B728" s="104">
        <v>24113100</v>
      </c>
      <c r="C728" s="104"/>
      <c r="D728" s="104">
        <v>12374450</v>
      </c>
      <c r="E728" s="11"/>
      <c r="F728" s="14">
        <f t="shared" si="19"/>
        <v>0.5131837051229414</v>
      </c>
    </row>
    <row r="729" spans="1:6" ht="12.75">
      <c r="A729" s="11" t="s">
        <v>740</v>
      </c>
      <c r="B729" s="104">
        <v>30140900</v>
      </c>
      <c r="C729" s="104"/>
      <c r="D729" s="104">
        <v>14213550</v>
      </c>
      <c r="E729" s="11"/>
      <c r="F729" s="14">
        <f t="shared" si="19"/>
        <v>0.47157019199824823</v>
      </c>
    </row>
    <row r="730" spans="1:6" ht="12.75">
      <c r="A730" s="11" t="s">
        <v>741</v>
      </c>
      <c r="B730" s="104">
        <v>37262700</v>
      </c>
      <c r="C730" s="104"/>
      <c r="D730" s="104">
        <v>16644750</v>
      </c>
      <c r="E730" s="11"/>
      <c r="F730" s="14">
        <f t="shared" si="19"/>
        <v>0.44668663301371075</v>
      </c>
    </row>
    <row r="731" spans="1:6" ht="12.75">
      <c r="A731" s="11" t="s">
        <v>742</v>
      </c>
      <c r="B731" s="104">
        <v>4444400</v>
      </c>
      <c r="C731" s="104"/>
      <c r="D731" s="104">
        <v>2354700</v>
      </c>
      <c r="E731" s="11"/>
      <c r="F731" s="14">
        <f t="shared" si="19"/>
        <v>0.5298127981279813</v>
      </c>
    </row>
    <row r="732" spans="1:6" ht="12.75">
      <c r="A732" s="11" t="s">
        <v>743</v>
      </c>
      <c r="B732" s="104">
        <v>35571500</v>
      </c>
      <c r="C732" s="104"/>
      <c r="D732" s="104">
        <v>19491775</v>
      </c>
      <c r="E732" s="11"/>
      <c r="F732" s="14">
        <f t="shared" si="19"/>
        <v>0.5479604458625585</v>
      </c>
    </row>
    <row r="733" spans="1:6" ht="12.75">
      <c r="A733" s="11" t="s">
        <v>744</v>
      </c>
      <c r="B733" s="104">
        <v>51693200</v>
      </c>
      <c r="C733" s="104"/>
      <c r="D733" s="104">
        <v>28517225</v>
      </c>
      <c r="E733" s="11"/>
      <c r="F733" s="14">
        <f t="shared" si="19"/>
        <v>0.5516629846865738</v>
      </c>
    </row>
    <row r="734" spans="1:6" ht="12.75">
      <c r="A734" s="11" t="s">
        <v>745</v>
      </c>
      <c r="B734" s="104">
        <v>32208700</v>
      </c>
      <c r="C734" s="104"/>
      <c r="D734" s="104">
        <v>14164200</v>
      </c>
      <c r="E734" s="11"/>
      <c r="F734" s="14">
        <f t="shared" si="19"/>
        <v>0.43976316957840583</v>
      </c>
    </row>
    <row r="735" spans="1:6" ht="12.75">
      <c r="A735" s="11" t="s">
        <v>746</v>
      </c>
      <c r="B735" s="104">
        <v>15742100</v>
      </c>
      <c r="C735" s="104"/>
      <c r="D735" s="104">
        <v>6416500</v>
      </c>
      <c r="E735" s="11"/>
      <c r="F735" s="14">
        <f t="shared" si="19"/>
        <v>0.4076012730194828</v>
      </c>
    </row>
    <row r="736" spans="1:6" ht="12.75">
      <c r="A736" s="11"/>
      <c r="B736" s="13"/>
      <c r="C736" s="13"/>
      <c r="D736" s="13"/>
      <c r="E736" s="11"/>
      <c r="F736" s="42"/>
    </row>
    <row r="737" spans="1:6" ht="12.75">
      <c r="A737" s="43" t="s">
        <v>695</v>
      </c>
      <c r="B737" s="44"/>
      <c r="C737" s="44"/>
      <c r="D737" s="44"/>
      <c r="E737" s="44"/>
      <c r="F737" s="45"/>
    </row>
    <row r="738" spans="1:6" ht="12.75">
      <c r="A738" s="46"/>
      <c r="B738" s="11"/>
      <c r="C738" s="11"/>
      <c r="D738" s="11"/>
      <c r="E738" s="11"/>
      <c r="F738" s="42"/>
    </row>
    <row r="739" spans="1:6" ht="12.75">
      <c r="A739" s="19" t="s">
        <v>977</v>
      </c>
      <c r="B739" s="5">
        <v>2005</v>
      </c>
      <c r="C739" s="5" t="s">
        <v>978</v>
      </c>
      <c r="D739" s="5">
        <v>2005</v>
      </c>
      <c r="E739" s="19"/>
      <c r="F739" s="47"/>
    </row>
    <row r="740" spans="1:6" ht="13.5" thickBot="1">
      <c r="A740" s="48" t="s">
        <v>979</v>
      </c>
      <c r="B740" s="49" t="s">
        <v>980</v>
      </c>
      <c r="C740" s="48"/>
      <c r="D740" s="48" t="s">
        <v>981</v>
      </c>
      <c r="E740" s="48"/>
      <c r="F740" s="50" t="s">
        <v>982</v>
      </c>
    </row>
    <row r="741" spans="1:6" ht="12.75">
      <c r="A741" s="11"/>
      <c r="B741" s="13"/>
      <c r="C741" s="13"/>
      <c r="D741" s="13"/>
      <c r="E741" s="11"/>
      <c r="F741" s="42"/>
    </row>
    <row r="742" spans="1:6" ht="12.75">
      <c r="A742" s="15" t="s">
        <v>747</v>
      </c>
      <c r="B742" s="9">
        <f>SUM(B743:B757)</f>
        <v>315510800</v>
      </c>
      <c r="C742" s="9"/>
      <c r="D742" s="9">
        <f>SUM(D743:D757)</f>
        <v>151304445</v>
      </c>
      <c r="E742" s="40"/>
      <c r="F742" s="10">
        <f aca="true" t="shared" si="20" ref="F742:F753">SUM(D742/B742)</f>
        <v>0.4795539328606184</v>
      </c>
    </row>
    <row r="743" spans="1:6" ht="12.75">
      <c r="A743" s="11" t="s">
        <v>600</v>
      </c>
      <c r="B743" s="104">
        <v>30796900</v>
      </c>
      <c r="C743" s="104"/>
      <c r="D743" s="104">
        <v>14189000</v>
      </c>
      <c r="E743" s="11"/>
      <c r="F743" s="14">
        <f t="shared" si="20"/>
        <v>0.4607281901749851</v>
      </c>
    </row>
    <row r="744" spans="1:6" ht="12.75">
      <c r="A744" s="11" t="s">
        <v>748</v>
      </c>
      <c r="B744" s="104">
        <v>24761500</v>
      </c>
      <c r="C744" s="104"/>
      <c r="D744" s="104">
        <v>11625100</v>
      </c>
      <c r="E744" s="11"/>
      <c r="F744" s="14">
        <f t="shared" si="20"/>
        <v>0.469482866546857</v>
      </c>
    </row>
    <row r="745" spans="1:6" ht="12.75">
      <c r="A745" s="11" t="s">
        <v>749</v>
      </c>
      <c r="B745" s="104">
        <v>5939700</v>
      </c>
      <c r="C745" s="104"/>
      <c r="D745" s="104">
        <v>2876850</v>
      </c>
      <c r="E745" s="11"/>
      <c r="F745" s="14">
        <f t="shared" si="20"/>
        <v>0.48434264356785695</v>
      </c>
    </row>
    <row r="746" spans="1:6" ht="12.75">
      <c r="A746" s="11" t="s">
        <v>750</v>
      </c>
      <c r="B746" s="104">
        <v>14017200</v>
      </c>
      <c r="C746" s="104"/>
      <c r="D746" s="104">
        <v>7446650</v>
      </c>
      <c r="E746" s="11"/>
      <c r="F746" s="14">
        <f t="shared" si="20"/>
        <v>0.53125089176155</v>
      </c>
    </row>
    <row r="747" spans="1:6" ht="12.75">
      <c r="A747" s="11" t="s">
        <v>751</v>
      </c>
      <c r="B747" s="104">
        <v>15198100</v>
      </c>
      <c r="C747" s="104"/>
      <c r="D747" s="104">
        <v>7381600</v>
      </c>
      <c r="E747" s="11"/>
      <c r="F747" s="14">
        <f t="shared" si="20"/>
        <v>0.4856922904836789</v>
      </c>
    </row>
    <row r="748" spans="1:6" ht="12.75">
      <c r="A748" s="11" t="s">
        <v>752</v>
      </c>
      <c r="B748" s="104">
        <v>33912800</v>
      </c>
      <c r="C748" s="104"/>
      <c r="D748" s="104">
        <v>16653500</v>
      </c>
      <c r="E748" s="11"/>
      <c r="F748" s="14">
        <f t="shared" si="20"/>
        <v>0.4910682692080866</v>
      </c>
    </row>
    <row r="749" spans="1:6" ht="12.75">
      <c r="A749" s="11" t="s">
        <v>753</v>
      </c>
      <c r="B749" s="104">
        <v>33841300</v>
      </c>
      <c r="C749" s="104"/>
      <c r="D749" s="104">
        <v>17210200</v>
      </c>
      <c r="E749" s="11"/>
      <c r="F749" s="14">
        <f t="shared" si="20"/>
        <v>0.508556113388079</v>
      </c>
    </row>
    <row r="750" spans="1:6" ht="12.75">
      <c r="A750" s="11" t="s">
        <v>754</v>
      </c>
      <c r="B750" s="104">
        <v>44419200</v>
      </c>
      <c r="C750" s="104"/>
      <c r="D750" s="104">
        <v>21376625</v>
      </c>
      <c r="E750" s="11"/>
      <c r="F750" s="14">
        <f t="shared" si="20"/>
        <v>0.4812474110294647</v>
      </c>
    </row>
    <row r="751" spans="1:6" ht="12.75">
      <c r="A751" s="11" t="s">
        <v>755</v>
      </c>
      <c r="B751" s="104">
        <v>20432900</v>
      </c>
      <c r="C751" s="104"/>
      <c r="D751" s="104">
        <v>10578875</v>
      </c>
      <c r="E751" s="11"/>
      <c r="F751" s="14">
        <f t="shared" si="20"/>
        <v>0.5177373255876552</v>
      </c>
    </row>
    <row r="752" spans="1:6" ht="12.75">
      <c r="A752" s="11" t="s">
        <v>756</v>
      </c>
      <c r="B752" s="104">
        <v>52895200</v>
      </c>
      <c r="C752" s="104"/>
      <c r="D752" s="104">
        <v>28836025</v>
      </c>
      <c r="E752" s="11"/>
      <c r="F752" s="14">
        <f t="shared" si="20"/>
        <v>0.5451539081050832</v>
      </c>
    </row>
    <row r="753" spans="1:6" ht="12.75">
      <c r="A753" s="11" t="s">
        <v>757</v>
      </c>
      <c r="B753" s="104">
        <v>15488900</v>
      </c>
      <c r="C753" s="104"/>
      <c r="D753" s="104">
        <v>5273150</v>
      </c>
      <c r="E753" s="11"/>
      <c r="F753" s="14">
        <f t="shared" si="20"/>
        <v>0.3404470298084435</v>
      </c>
    </row>
    <row r="754" spans="1:6" ht="12.75">
      <c r="A754" s="41" t="s">
        <v>758</v>
      </c>
      <c r="B754" s="104"/>
      <c r="C754" s="104"/>
      <c r="D754" s="104"/>
      <c r="E754" s="11"/>
      <c r="F754" s="14"/>
    </row>
    <row r="755" spans="1:6" ht="12.75">
      <c r="A755" s="11" t="s">
        <v>759</v>
      </c>
      <c r="B755" s="104">
        <v>7648000</v>
      </c>
      <c r="C755" s="104"/>
      <c r="D755" s="104">
        <v>3235000</v>
      </c>
      <c r="E755" s="11"/>
      <c r="F755" s="14">
        <f>SUM(D755/B755)</f>
        <v>0.42298640167364016</v>
      </c>
    </row>
    <row r="756" spans="1:6" ht="12.75">
      <c r="A756" s="41" t="s">
        <v>758</v>
      </c>
      <c r="B756" s="104"/>
      <c r="C756" s="104"/>
      <c r="D756" s="104"/>
      <c r="E756" s="11"/>
      <c r="F756" s="14"/>
    </row>
    <row r="757" spans="1:6" ht="12.75">
      <c r="A757" s="11" t="s">
        <v>760</v>
      </c>
      <c r="B757" s="104">
        <v>16159100</v>
      </c>
      <c r="C757" s="104"/>
      <c r="D757" s="104">
        <v>4621870</v>
      </c>
      <c r="E757" s="11"/>
      <c r="F757" s="14">
        <f>SUM(D757/B757)</f>
        <v>0.2860227364147756</v>
      </c>
    </row>
    <row r="758" spans="1:6" ht="12.75">
      <c r="A758" s="41" t="s">
        <v>758</v>
      </c>
      <c r="B758" s="13"/>
      <c r="C758" s="13"/>
      <c r="D758" s="13"/>
      <c r="E758" s="11"/>
      <c r="F758" s="14"/>
    </row>
    <row r="759" spans="1:6" ht="12.75">
      <c r="A759" s="11"/>
      <c r="B759" s="13"/>
      <c r="C759" s="13"/>
      <c r="D759" s="13"/>
      <c r="E759" s="11"/>
      <c r="F759" s="14"/>
    </row>
    <row r="760" spans="1:6" ht="12.75">
      <c r="A760" s="11"/>
      <c r="B760" s="13"/>
      <c r="C760" s="13"/>
      <c r="D760" s="13"/>
      <c r="E760" s="11"/>
      <c r="F760" s="42"/>
    </row>
    <row r="761" spans="1:6" ht="15.75">
      <c r="A761" s="51" t="s">
        <v>2015</v>
      </c>
      <c r="B761" s="9">
        <f>+B683+B690+B700+B708+B712+B722+B742</f>
        <v>2016071900</v>
      </c>
      <c r="C761" s="9"/>
      <c r="D761" s="9">
        <f>+D683+D690+D700+D708+D712+D722+D742</f>
        <v>1074703045</v>
      </c>
      <c r="E761" s="40"/>
      <c r="F761" s="10">
        <f>SUM(D761/B761)</f>
        <v>0.5330678161825478</v>
      </c>
    </row>
    <row r="762" spans="1:6" ht="12.75">
      <c r="A762" s="11"/>
      <c r="B762" s="9"/>
      <c r="C762" s="9"/>
      <c r="D762" s="9"/>
      <c r="E762" s="40"/>
      <c r="F762" s="10"/>
    </row>
    <row r="763" spans="1:6" ht="12.75">
      <c r="A763" s="11"/>
      <c r="B763" s="13"/>
      <c r="C763" s="13"/>
      <c r="D763" s="13"/>
      <c r="E763" s="11"/>
      <c r="F763" s="42"/>
    </row>
    <row r="764" spans="1:6" ht="12.75">
      <c r="A764" s="43" t="s">
        <v>2478</v>
      </c>
      <c r="B764" s="44"/>
      <c r="C764" s="44"/>
      <c r="D764" s="44"/>
      <c r="E764" s="44"/>
      <c r="F764" s="45"/>
    </row>
    <row r="765" spans="1:6" ht="12.75">
      <c r="A765" s="46"/>
      <c r="B765" s="11"/>
      <c r="C765" s="11"/>
      <c r="D765" s="11"/>
      <c r="E765" s="11"/>
      <c r="F765" s="42"/>
    </row>
    <row r="766" spans="1:6" ht="12.75">
      <c r="A766" s="19" t="s">
        <v>977</v>
      </c>
      <c r="B766" s="5">
        <v>2005</v>
      </c>
      <c r="C766" s="5" t="s">
        <v>978</v>
      </c>
      <c r="D766" s="5">
        <v>2005</v>
      </c>
      <c r="E766" s="19"/>
      <c r="F766" s="47"/>
    </row>
    <row r="767" spans="1:6" ht="13.5" thickBot="1">
      <c r="A767" s="48" t="s">
        <v>979</v>
      </c>
      <c r="B767" s="49" t="s">
        <v>980</v>
      </c>
      <c r="C767" s="48"/>
      <c r="D767" s="48" t="s">
        <v>981</v>
      </c>
      <c r="E767" s="48"/>
      <c r="F767" s="50" t="s">
        <v>982</v>
      </c>
    </row>
    <row r="768" spans="1:6" ht="12.75">
      <c r="A768" s="11"/>
      <c r="B768" s="13"/>
      <c r="C768" s="13"/>
      <c r="D768" s="13"/>
      <c r="E768" s="11"/>
      <c r="F768" s="42"/>
    </row>
    <row r="769" spans="1:6" ht="12.75">
      <c r="A769" s="15" t="s">
        <v>2479</v>
      </c>
      <c r="B769" s="113">
        <v>3005820400</v>
      </c>
      <c r="C769" s="113"/>
      <c r="D769" s="113">
        <v>574729300</v>
      </c>
      <c r="E769" s="40"/>
      <c r="F769" s="10">
        <f aca="true" t="shared" si="21" ref="F769:F800">SUM(D769/B769)</f>
        <v>0.19120546922896658</v>
      </c>
    </row>
    <row r="770" spans="1:6" ht="12.75">
      <c r="A770" s="15" t="s">
        <v>2480</v>
      </c>
      <c r="B770" s="113">
        <v>348181800</v>
      </c>
      <c r="C770" s="113"/>
      <c r="D770" s="113">
        <v>76616680</v>
      </c>
      <c r="E770" s="53"/>
      <c r="F770" s="10">
        <f t="shared" si="21"/>
        <v>0.2200479174959748</v>
      </c>
    </row>
    <row r="771" spans="1:6" ht="12.75">
      <c r="A771" s="15" t="s">
        <v>2481</v>
      </c>
      <c r="B771" s="113">
        <v>2201603300</v>
      </c>
      <c r="C771" s="113"/>
      <c r="D771" s="113">
        <v>419441240</v>
      </c>
      <c r="E771" s="53"/>
      <c r="F771" s="10">
        <f t="shared" si="21"/>
        <v>0.19051626603212304</v>
      </c>
    </row>
    <row r="772" spans="1:6" ht="12.75">
      <c r="A772" s="15" t="s">
        <v>2482</v>
      </c>
      <c r="B772" s="9">
        <f>SUM(B773:B775)</f>
        <v>2826716600</v>
      </c>
      <c r="C772" s="9"/>
      <c r="D772" s="9">
        <f>SUM(D773:D775)</f>
        <v>524227420</v>
      </c>
      <c r="E772" s="53"/>
      <c r="F772" s="10">
        <f t="shared" si="21"/>
        <v>0.18545453760734273</v>
      </c>
    </row>
    <row r="773" spans="1:6" ht="12.75">
      <c r="A773" s="11" t="s">
        <v>2483</v>
      </c>
      <c r="B773" s="104">
        <v>76972500</v>
      </c>
      <c r="C773" s="104"/>
      <c r="D773" s="104">
        <v>13013280</v>
      </c>
      <c r="E773" s="11"/>
      <c r="F773" s="14">
        <f t="shared" si="21"/>
        <v>0.1690640163694826</v>
      </c>
    </row>
    <row r="774" spans="1:6" ht="12.75">
      <c r="A774" s="11" t="s">
        <v>2484</v>
      </c>
      <c r="B774" s="104">
        <v>1057311300</v>
      </c>
      <c r="C774" s="104"/>
      <c r="D774" s="104">
        <v>199353240</v>
      </c>
      <c r="E774" s="11"/>
      <c r="F774" s="14">
        <f t="shared" si="21"/>
        <v>0.18854734646267376</v>
      </c>
    </row>
    <row r="775" spans="1:6" ht="12.75">
      <c r="A775" s="11" t="s">
        <v>2485</v>
      </c>
      <c r="B775" s="104">
        <v>1692432800</v>
      </c>
      <c r="C775" s="104"/>
      <c r="D775" s="104">
        <v>311860900</v>
      </c>
      <c r="E775" s="11"/>
      <c r="F775" s="14">
        <f t="shared" si="21"/>
        <v>0.1842678184918184</v>
      </c>
    </row>
    <row r="776" spans="1:6" ht="12.75">
      <c r="A776" s="15" t="s">
        <v>2486</v>
      </c>
      <c r="B776" s="9">
        <f>SUM(B777:B785)</f>
        <v>9234681000</v>
      </c>
      <c r="C776" s="9"/>
      <c r="D776" s="9">
        <f>SUM(D777:D785)</f>
        <v>1617550460</v>
      </c>
      <c r="E776" s="53"/>
      <c r="F776" s="10">
        <f t="shared" si="21"/>
        <v>0.17516040456622162</v>
      </c>
    </row>
    <row r="777" spans="1:6" ht="12.75">
      <c r="A777" s="11" t="s">
        <v>2487</v>
      </c>
      <c r="B777" s="104">
        <v>2014687900</v>
      </c>
      <c r="C777" s="104"/>
      <c r="D777" s="104">
        <v>351916560</v>
      </c>
      <c r="E777" s="11"/>
      <c r="F777" s="14">
        <f t="shared" si="21"/>
        <v>0.1746754720669142</v>
      </c>
    </row>
    <row r="778" spans="1:6" ht="12.75">
      <c r="A778" s="11" t="s">
        <v>2488</v>
      </c>
      <c r="B778" s="104">
        <v>255714500</v>
      </c>
      <c r="C778" s="104"/>
      <c r="D778" s="104">
        <v>47515200</v>
      </c>
      <c r="E778" s="11"/>
      <c r="F778" s="14">
        <f t="shared" si="21"/>
        <v>0.18581347557529979</v>
      </c>
    </row>
    <row r="779" spans="1:6" ht="12.75">
      <c r="A779" s="11" t="s">
        <v>2489</v>
      </c>
      <c r="B779" s="104">
        <v>699266700</v>
      </c>
      <c r="C779" s="104"/>
      <c r="D779" s="104">
        <v>104405400</v>
      </c>
      <c r="E779" s="11"/>
      <c r="F779" s="14">
        <f t="shared" si="21"/>
        <v>0.14930698115611682</v>
      </c>
    </row>
    <row r="780" spans="1:6" ht="12.75">
      <c r="A780" s="11" t="s">
        <v>2490</v>
      </c>
      <c r="B780" s="104">
        <v>1472046700</v>
      </c>
      <c r="C780" s="104"/>
      <c r="D780" s="104">
        <v>261143080</v>
      </c>
      <c r="E780" s="11"/>
      <c r="F780" s="14">
        <f t="shared" si="21"/>
        <v>0.17740135554123385</v>
      </c>
    </row>
    <row r="781" spans="1:6" ht="12.75">
      <c r="A781" s="11" t="s">
        <v>2491</v>
      </c>
      <c r="B781" s="104">
        <v>166599800</v>
      </c>
      <c r="C781" s="104"/>
      <c r="D781" s="104">
        <v>30086160</v>
      </c>
      <c r="E781" s="11"/>
      <c r="F781" s="14">
        <f t="shared" si="21"/>
        <v>0.18058941247228388</v>
      </c>
    </row>
    <row r="782" spans="1:6" ht="12.75">
      <c r="A782" s="11" t="s">
        <v>2492</v>
      </c>
      <c r="B782" s="104">
        <v>832828000</v>
      </c>
      <c r="C782" s="104"/>
      <c r="D782" s="104">
        <v>151875080</v>
      </c>
      <c r="E782" s="11"/>
      <c r="F782" s="14">
        <f t="shared" si="21"/>
        <v>0.18236067951605853</v>
      </c>
    </row>
    <row r="783" spans="1:6" ht="12.75">
      <c r="A783" s="11" t="s">
        <v>2493</v>
      </c>
      <c r="B783" s="104">
        <v>1090605600</v>
      </c>
      <c r="C783" s="104"/>
      <c r="D783" s="104">
        <v>187468680</v>
      </c>
      <c r="E783" s="11"/>
      <c r="F783" s="14">
        <f t="shared" si="21"/>
        <v>0.17189411094166396</v>
      </c>
    </row>
    <row r="784" spans="1:6" ht="12.75">
      <c r="A784" s="11" t="s">
        <v>2494</v>
      </c>
      <c r="B784" s="104">
        <v>1530443500</v>
      </c>
      <c r="C784" s="104"/>
      <c r="D784" s="104">
        <v>273362260</v>
      </c>
      <c r="E784" s="11"/>
      <c r="F784" s="14">
        <f t="shared" si="21"/>
        <v>0.17861636839256073</v>
      </c>
    </row>
    <row r="785" spans="1:6" ht="12.75">
      <c r="A785" s="11" t="s">
        <v>2495</v>
      </c>
      <c r="B785" s="104">
        <v>1172488300</v>
      </c>
      <c r="C785" s="104"/>
      <c r="D785" s="104">
        <v>209778040</v>
      </c>
      <c r="E785" s="11"/>
      <c r="F785" s="14">
        <f t="shared" si="21"/>
        <v>0.17891695806260924</v>
      </c>
    </row>
    <row r="786" spans="1:6" ht="12.75">
      <c r="A786" s="15" t="s">
        <v>2496</v>
      </c>
      <c r="B786" s="9">
        <f>SUM(B787:B791)</f>
        <v>6660032900</v>
      </c>
      <c r="C786" s="9"/>
      <c r="D786" s="9">
        <f>SUM(D787:D791)</f>
        <v>1196719800</v>
      </c>
      <c r="E786" s="53"/>
      <c r="F786" s="10">
        <f t="shared" si="21"/>
        <v>0.17968677001580577</v>
      </c>
    </row>
    <row r="787" spans="1:6" ht="12.75">
      <c r="A787" s="11" t="s">
        <v>2497</v>
      </c>
      <c r="B787" s="104">
        <v>234224200</v>
      </c>
      <c r="C787" s="104"/>
      <c r="D787" s="104">
        <v>37859560</v>
      </c>
      <c r="E787" s="11"/>
      <c r="F787" s="14">
        <f t="shared" si="21"/>
        <v>0.16163812279004475</v>
      </c>
    </row>
    <row r="788" spans="1:6" ht="12.75">
      <c r="A788" s="11" t="s">
        <v>1606</v>
      </c>
      <c r="B788" s="104">
        <v>1719872800</v>
      </c>
      <c r="C788" s="104"/>
      <c r="D788" s="104">
        <v>304277320</v>
      </c>
      <c r="E788" s="11"/>
      <c r="F788" s="14">
        <f t="shared" si="21"/>
        <v>0.17691850234505715</v>
      </c>
    </row>
    <row r="789" spans="1:6" ht="12.75">
      <c r="A789" s="11" t="s">
        <v>1607</v>
      </c>
      <c r="B789" s="104">
        <v>3076080600</v>
      </c>
      <c r="C789" s="104"/>
      <c r="D789" s="104">
        <v>582203120</v>
      </c>
      <c r="E789" s="11"/>
      <c r="F789" s="14">
        <f t="shared" si="21"/>
        <v>0.1892678364799674</v>
      </c>
    </row>
    <row r="790" spans="1:6" ht="12.75">
      <c r="A790" s="11" t="s">
        <v>1608</v>
      </c>
      <c r="B790" s="104">
        <v>1306339300</v>
      </c>
      <c r="C790" s="104"/>
      <c r="D790" s="104">
        <v>212115240</v>
      </c>
      <c r="E790" s="11"/>
      <c r="F790" s="14">
        <f t="shared" si="21"/>
        <v>0.16237377226575056</v>
      </c>
    </row>
    <row r="791" spans="1:6" ht="12.75">
      <c r="A791" s="11" t="s">
        <v>1609</v>
      </c>
      <c r="B791" s="104">
        <v>323516000</v>
      </c>
      <c r="C791" s="104"/>
      <c r="D791" s="104">
        <v>60264560</v>
      </c>
      <c r="E791" s="11"/>
      <c r="F791" s="14">
        <f t="shared" si="21"/>
        <v>0.18627999851630214</v>
      </c>
    </row>
    <row r="792" spans="1:6" ht="12.75">
      <c r="A792" s="15" t="s">
        <v>1610</v>
      </c>
      <c r="B792" s="113">
        <v>336268300</v>
      </c>
      <c r="C792" s="113"/>
      <c r="D792" s="113">
        <v>63160740</v>
      </c>
      <c r="E792" s="53"/>
      <c r="F792" s="10">
        <f t="shared" si="21"/>
        <v>0.187828409635996</v>
      </c>
    </row>
    <row r="793" spans="1:6" ht="12.75">
      <c r="A793" s="15" t="s">
        <v>1611</v>
      </c>
      <c r="B793" s="9">
        <f>SUM(B794:B799)</f>
        <v>4236896700</v>
      </c>
      <c r="C793" s="9"/>
      <c r="D793" s="9">
        <f>SUM(D794:D799)</f>
        <v>783497260</v>
      </c>
      <c r="E793" s="53"/>
      <c r="F793" s="10">
        <f t="shared" si="21"/>
        <v>0.18492243627275595</v>
      </c>
    </row>
    <row r="794" spans="1:6" ht="12.75">
      <c r="A794" s="11" t="s">
        <v>2500</v>
      </c>
      <c r="B794" s="104">
        <v>42534400</v>
      </c>
      <c r="C794" s="104"/>
      <c r="D794" s="104">
        <v>8099080</v>
      </c>
      <c r="E794" s="11"/>
      <c r="F794" s="14">
        <f t="shared" si="21"/>
        <v>0.19041246614504964</v>
      </c>
    </row>
    <row r="795" spans="1:6" ht="12.75">
      <c r="A795" s="11" t="s">
        <v>2501</v>
      </c>
      <c r="B795" s="104">
        <v>89809500</v>
      </c>
      <c r="C795" s="104"/>
      <c r="D795" s="104">
        <v>15672760</v>
      </c>
      <c r="E795" s="11"/>
      <c r="F795" s="14">
        <f t="shared" si="21"/>
        <v>0.174511159732545</v>
      </c>
    </row>
    <row r="796" spans="1:6" ht="12.75">
      <c r="A796" s="11" t="s">
        <v>2502</v>
      </c>
      <c r="B796" s="104">
        <v>56853400</v>
      </c>
      <c r="C796" s="104"/>
      <c r="D796" s="104">
        <v>11149520</v>
      </c>
      <c r="E796" s="11"/>
      <c r="F796" s="14">
        <f t="shared" si="21"/>
        <v>0.19610999518058728</v>
      </c>
    </row>
    <row r="797" spans="1:6" ht="12.75">
      <c r="A797" s="11" t="s">
        <v>804</v>
      </c>
      <c r="B797" s="104">
        <v>1073334900</v>
      </c>
      <c r="C797" s="104"/>
      <c r="D797" s="104">
        <v>203870140</v>
      </c>
      <c r="E797" s="11"/>
      <c r="F797" s="14">
        <f t="shared" si="21"/>
        <v>0.1899408469807513</v>
      </c>
    </row>
    <row r="798" spans="1:6" ht="12.75">
      <c r="A798" s="11" t="s">
        <v>805</v>
      </c>
      <c r="B798" s="104">
        <v>2874323900</v>
      </c>
      <c r="C798" s="104"/>
      <c r="D798" s="104">
        <v>526957400</v>
      </c>
      <c r="E798" s="11"/>
      <c r="F798" s="14">
        <f t="shared" si="21"/>
        <v>0.1833326438958393</v>
      </c>
    </row>
    <row r="799" spans="1:6" ht="12.75">
      <c r="A799" s="11" t="s">
        <v>806</v>
      </c>
      <c r="B799" s="104">
        <v>100040600</v>
      </c>
      <c r="C799" s="104"/>
      <c r="D799" s="104">
        <v>17748360</v>
      </c>
      <c r="E799" s="11"/>
      <c r="F799" s="14">
        <f t="shared" si="21"/>
        <v>0.1774115709022137</v>
      </c>
    </row>
    <row r="800" spans="1:6" ht="12.75">
      <c r="A800" s="15" t="s">
        <v>807</v>
      </c>
      <c r="B800" s="9">
        <f>SUM(B801:B802)</f>
        <v>1696135200</v>
      </c>
      <c r="C800" s="9"/>
      <c r="D800" s="9">
        <f>SUM(D801:D802)</f>
        <v>292838920</v>
      </c>
      <c r="E800" s="53"/>
      <c r="F800" s="10">
        <f t="shared" si="21"/>
        <v>0.17265069435502547</v>
      </c>
    </row>
    <row r="801" spans="1:6" ht="12.75">
      <c r="A801" s="11" t="s">
        <v>808</v>
      </c>
      <c r="B801" s="104">
        <v>348484800</v>
      </c>
      <c r="C801" s="104"/>
      <c r="D801" s="104">
        <v>56929000</v>
      </c>
      <c r="E801" s="11"/>
      <c r="F801" s="14">
        <f aca="true" t="shared" si="22" ref="F801:F818">SUM(D801/B801)</f>
        <v>0.16336150098942623</v>
      </c>
    </row>
    <row r="802" spans="1:6" ht="12.75">
      <c r="A802" s="11" t="s">
        <v>809</v>
      </c>
      <c r="B802" s="104">
        <v>1347650400</v>
      </c>
      <c r="C802" s="104"/>
      <c r="D802" s="104">
        <v>235909920</v>
      </c>
      <c r="E802" s="11"/>
      <c r="F802" s="14">
        <f t="shared" si="22"/>
        <v>0.1750527584898873</v>
      </c>
    </row>
    <row r="803" spans="1:6" ht="12.75">
      <c r="A803" s="15" t="s">
        <v>810</v>
      </c>
      <c r="B803" s="9">
        <f>SUM(B804:B809)</f>
        <v>1463880800</v>
      </c>
      <c r="C803" s="9"/>
      <c r="D803" s="9">
        <f>SUM(D804:D809)</f>
        <v>238944880</v>
      </c>
      <c r="E803" s="53"/>
      <c r="F803" s="10">
        <f t="shared" si="22"/>
        <v>0.16322700591468922</v>
      </c>
    </row>
    <row r="804" spans="1:6" ht="12.75">
      <c r="A804" s="11" t="s">
        <v>2519</v>
      </c>
      <c r="B804" s="104">
        <v>108634300</v>
      </c>
      <c r="C804" s="104"/>
      <c r="D804" s="104">
        <v>16874480</v>
      </c>
      <c r="E804" s="11"/>
      <c r="F804" s="14">
        <f t="shared" si="22"/>
        <v>0.15533289209761558</v>
      </c>
    </row>
    <row r="805" spans="1:6" ht="12.75">
      <c r="A805" s="11" t="s">
        <v>2520</v>
      </c>
      <c r="B805" s="104">
        <v>120254600</v>
      </c>
      <c r="C805" s="104"/>
      <c r="D805" s="104">
        <v>20057400</v>
      </c>
      <c r="E805" s="11"/>
      <c r="F805" s="14">
        <f t="shared" si="22"/>
        <v>0.16679112483015202</v>
      </c>
    </row>
    <row r="806" spans="1:6" ht="12.75">
      <c r="A806" s="11" t="s">
        <v>2521</v>
      </c>
      <c r="B806" s="104">
        <v>280971100</v>
      </c>
      <c r="C806" s="104"/>
      <c r="D806" s="104">
        <v>49631880</v>
      </c>
      <c r="E806" s="11"/>
      <c r="F806" s="14">
        <f t="shared" si="22"/>
        <v>0.17664407478206834</v>
      </c>
    </row>
    <row r="807" spans="1:6" ht="12.75">
      <c r="A807" s="11" t="s">
        <v>2522</v>
      </c>
      <c r="B807" s="104">
        <v>2146100</v>
      </c>
      <c r="C807" s="104"/>
      <c r="D807" s="104">
        <v>374400</v>
      </c>
      <c r="E807" s="11"/>
      <c r="F807" s="14">
        <f t="shared" si="22"/>
        <v>0.17445598993523134</v>
      </c>
    </row>
    <row r="808" spans="1:6" ht="12.75">
      <c r="A808" s="11" t="s">
        <v>741</v>
      </c>
      <c r="B808" s="104">
        <v>453772500</v>
      </c>
      <c r="C808" s="104"/>
      <c r="D808" s="104">
        <v>76307480</v>
      </c>
      <c r="E808" s="11"/>
      <c r="F808" s="14">
        <f t="shared" si="22"/>
        <v>0.16816241618872893</v>
      </c>
    </row>
    <row r="809" spans="1:6" ht="12.75">
      <c r="A809" s="11" t="s">
        <v>2523</v>
      </c>
      <c r="B809" s="104">
        <v>498102200</v>
      </c>
      <c r="C809" s="104"/>
      <c r="D809" s="104">
        <v>75699240</v>
      </c>
      <c r="E809" s="11"/>
      <c r="F809" s="14">
        <f t="shared" si="22"/>
        <v>0.15197531751516055</v>
      </c>
    </row>
    <row r="810" spans="1:6" ht="12.75">
      <c r="A810" s="15" t="s">
        <v>2524</v>
      </c>
      <c r="B810" s="9">
        <f>SUM(B811:B818)</f>
        <v>3062433800</v>
      </c>
      <c r="C810" s="9"/>
      <c r="D810" s="9">
        <f>SUM(D811:D818)</f>
        <v>561276140</v>
      </c>
      <c r="E810" s="53"/>
      <c r="F810" s="10">
        <f t="shared" si="22"/>
        <v>0.1832778034254977</v>
      </c>
    </row>
    <row r="811" spans="1:6" ht="12.75">
      <c r="A811" s="11" t="s">
        <v>2525</v>
      </c>
      <c r="B811" s="104">
        <v>462695600</v>
      </c>
      <c r="C811" s="104"/>
      <c r="D811" s="104">
        <v>74647440</v>
      </c>
      <c r="E811" s="11"/>
      <c r="F811" s="14">
        <f t="shared" si="22"/>
        <v>0.16133164006746553</v>
      </c>
    </row>
    <row r="812" spans="1:6" ht="12.75">
      <c r="A812" s="11" t="s">
        <v>2526</v>
      </c>
      <c r="B812" s="104">
        <v>96259500</v>
      </c>
      <c r="C812" s="104"/>
      <c r="D812" s="104">
        <v>19012880</v>
      </c>
      <c r="E812" s="11"/>
      <c r="F812" s="14">
        <f t="shared" si="22"/>
        <v>0.19751692040785584</v>
      </c>
    </row>
    <row r="813" spans="1:6" ht="12.75">
      <c r="A813" s="11" t="s">
        <v>2527</v>
      </c>
      <c r="B813" s="104">
        <v>362481000</v>
      </c>
      <c r="C813" s="104"/>
      <c r="D813" s="104">
        <v>72229560</v>
      </c>
      <c r="E813" s="11"/>
      <c r="F813" s="14">
        <f t="shared" si="22"/>
        <v>0.19926440282387214</v>
      </c>
    </row>
    <row r="814" spans="1:6" ht="12.75">
      <c r="A814" s="11" t="s">
        <v>2528</v>
      </c>
      <c r="B814" s="104">
        <v>1105026300</v>
      </c>
      <c r="C814" s="104"/>
      <c r="D814" s="104">
        <v>193898280</v>
      </c>
      <c r="E814" s="11"/>
      <c r="F814" s="14">
        <f t="shared" si="22"/>
        <v>0.17546938023104067</v>
      </c>
    </row>
    <row r="815" spans="1:6" ht="12.75">
      <c r="A815" s="11" t="s">
        <v>2529</v>
      </c>
      <c r="B815" s="104">
        <v>398271300</v>
      </c>
      <c r="C815" s="104"/>
      <c r="D815" s="104">
        <v>81375120</v>
      </c>
      <c r="E815" s="11"/>
      <c r="F815" s="14">
        <f t="shared" si="22"/>
        <v>0.20432082351904343</v>
      </c>
    </row>
    <row r="816" spans="1:6" ht="12.75">
      <c r="A816" s="11" t="s">
        <v>2530</v>
      </c>
      <c r="B816" s="104">
        <v>181142700</v>
      </c>
      <c r="C816" s="104"/>
      <c r="D816" s="104">
        <v>36864680</v>
      </c>
      <c r="E816" s="11"/>
      <c r="F816" s="14">
        <f t="shared" si="22"/>
        <v>0.20351181692665507</v>
      </c>
    </row>
    <row r="817" spans="1:6" ht="12.75">
      <c r="A817" s="11" t="s">
        <v>2531</v>
      </c>
      <c r="B817" s="104">
        <v>44909700</v>
      </c>
      <c r="C817" s="104"/>
      <c r="D817" s="104">
        <v>9179560</v>
      </c>
      <c r="E817" s="11"/>
      <c r="F817" s="14">
        <f t="shared" si="22"/>
        <v>0.20440038566278554</v>
      </c>
    </row>
    <row r="818" spans="1:6" ht="12.75">
      <c r="A818" s="11" t="s">
        <v>2532</v>
      </c>
      <c r="B818" s="104">
        <v>411647700</v>
      </c>
      <c r="C818" s="104"/>
      <c r="D818" s="104">
        <v>74068620</v>
      </c>
      <c r="E818" s="11"/>
      <c r="F818" s="14">
        <f t="shared" si="22"/>
        <v>0.17993206326672054</v>
      </c>
    </row>
    <row r="819" spans="1:6" ht="12.75">
      <c r="A819" s="11"/>
      <c r="B819" s="13"/>
      <c r="C819" s="13"/>
      <c r="D819" s="13"/>
      <c r="E819" s="11"/>
      <c r="F819" s="42"/>
    </row>
    <row r="820" spans="1:6" ht="12.75">
      <c r="A820" s="11"/>
      <c r="B820" s="13"/>
      <c r="C820" s="13"/>
      <c r="D820" s="13"/>
      <c r="E820" s="11"/>
      <c r="F820" s="42"/>
    </row>
    <row r="821" spans="1:6" ht="12.75">
      <c r="A821" s="43" t="s">
        <v>2478</v>
      </c>
      <c r="B821" s="44"/>
      <c r="C821" s="44"/>
      <c r="D821" s="44"/>
      <c r="E821" s="44"/>
      <c r="F821" s="45"/>
    </row>
    <row r="822" spans="1:6" ht="12.75">
      <c r="A822" s="46"/>
      <c r="B822" s="11"/>
      <c r="C822" s="11"/>
      <c r="D822" s="11"/>
      <c r="E822" s="11"/>
      <c r="F822" s="42"/>
    </row>
    <row r="823" spans="1:6" ht="12.75">
      <c r="A823" s="19" t="s">
        <v>977</v>
      </c>
      <c r="B823" s="5">
        <v>2005</v>
      </c>
      <c r="C823" s="5" t="s">
        <v>978</v>
      </c>
      <c r="D823" s="5">
        <v>2005</v>
      </c>
      <c r="E823" s="19"/>
      <c r="F823" s="47"/>
    </row>
    <row r="824" spans="1:6" ht="13.5" thickBot="1">
      <c r="A824" s="48" t="s">
        <v>979</v>
      </c>
      <c r="B824" s="49" t="s">
        <v>980</v>
      </c>
      <c r="C824" s="48"/>
      <c r="D824" s="48" t="s">
        <v>981</v>
      </c>
      <c r="E824" s="48"/>
      <c r="F824" s="50" t="s">
        <v>982</v>
      </c>
    </row>
    <row r="825" spans="1:6" ht="12.75">
      <c r="A825" s="11"/>
      <c r="B825" s="13"/>
      <c r="C825" s="13"/>
      <c r="D825" s="13"/>
      <c r="E825" s="11"/>
      <c r="F825" s="42"/>
    </row>
    <row r="826" spans="1:6" ht="12.75">
      <c r="A826" s="15" t="s">
        <v>2533</v>
      </c>
      <c r="B826" s="9">
        <f>SUM(B827:B830)</f>
        <v>4893536300</v>
      </c>
      <c r="C826" s="9"/>
      <c r="D826" s="9">
        <f>SUM(D827:D830)</f>
        <v>882759320</v>
      </c>
      <c r="E826" s="53"/>
      <c r="F826" s="10">
        <f aca="true" t="shared" si="23" ref="F826:F837">SUM(D826/B826)</f>
        <v>0.18039292362049097</v>
      </c>
    </row>
    <row r="827" spans="1:6" ht="12.75">
      <c r="A827" s="11" t="s">
        <v>2534</v>
      </c>
      <c r="B827" s="104">
        <v>1755092400</v>
      </c>
      <c r="C827" s="104"/>
      <c r="D827" s="104">
        <v>319718300</v>
      </c>
      <c r="E827" s="11"/>
      <c r="F827" s="14">
        <f t="shared" si="23"/>
        <v>0.18216607854948264</v>
      </c>
    </row>
    <row r="828" spans="1:6" ht="12.75">
      <c r="A828" s="11" t="s">
        <v>2535</v>
      </c>
      <c r="B828" s="104">
        <v>2853065000</v>
      </c>
      <c r="C828" s="104"/>
      <c r="D828" s="104">
        <v>512082060</v>
      </c>
      <c r="E828" s="11"/>
      <c r="F828" s="14">
        <f t="shared" si="23"/>
        <v>0.17948489081040916</v>
      </c>
    </row>
    <row r="829" spans="1:6" ht="12.75">
      <c r="A829" s="11" t="s">
        <v>2536</v>
      </c>
      <c r="B829" s="104">
        <v>99918000</v>
      </c>
      <c r="C829" s="104"/>
      <c r="D829" s="104">
        <v>20633440</v>
      </c>
      <c r="E829" s="11"/>
      <c r="F829" s="14">
        <f t="shared" si="23"/>
        <v>0.2065037330611101</v>
      </c>
    </row>
    <row r="830" spans="1:6" ht="12.75">
      <c r="A830" s="11" t="s">
        <v>2537</v>
      </c>
      <c r="B830" s="104">
        <v>185460900</v>
      </c>
      <c r="C830" s="104"/>
      <c r="D830" s="104">
        <v>30325520</v>
      </c>
      <c r="E830" s="11"/>
      <c r="F830" s="14">
        <f t="shared" si="23"/>
        <v>0.16351435801292888</v>
      </c>
    </row>
    <row r="831" spans="1:6" ht="12.75">
      <c r="A831" s="15" t="s">
        <v>2538</v>
      </c>
      <c r="B831" s="9">
        <f>SUM(B832:B837)</f>
        <v>2049515900</v>
      </c>
      <c r="C831" s="9"/>
      <c r="D831" s="9">
        <f>SUM(D832:D837)</f>
        <v>385029760</v>
      </c>
      <c r="E831" s="53"/>
      <c r="F831" s="10">
        <f t="shared" si="23"/>
        <v>0.1878637584612054</v>
      </c>
    </row>
    <row r="832" spans="1:6" ht="12.75">
      <c r="A832" s="11" t="s">
        <v>2539</v>
      </c>
      <c r="B832" s="104">
        <v>178394000</v>
      </c>
      <c r="C832" s="104"/>
      <c r="D832" s="104">
        <v>30105760</v>
      </c>
      <c r="E832" s="11"/>
      <c r="F832" s="14">
        <f t="shared" si="23"/>
        <v>0.1687599358722827</v>
      </c>
    </row>
    <row r="833" spans="1:6" ht="12.75">
      <c r="A833" s="11" t="s">
        <v>2540</v>
      </c>
      <c r="B833" s="104">
        <v>643619500</v>
      </c>
      <c r="C833" s="104"/>
      <c r="D833" s="104">
        <v>115846680</v>
      </c>
      <c r="E833" s="11"/>
      <c r="F833" s="14">
        <f t="shared" si="23"/>
        <v>0.17999249556609145</v>
      </c>
    </row>
    <row r="834" spans="1:6" ht="12.75">
      <c r="A834" s="11" t="s">
        <v>2541</v>
      </c>
      <c r="B834" s="104">
        <v>394958900</v>
      </c>
      <c r="C834" s="104"/>
      <c r="D834" s="104">
        <v>80075440</v>
      </c>
      <c r="E834" s="11"/>
      <c r="F834" s="14">
        <f t="shared" si="23"/>
        <v>0.2027437285246642</v>
      </c>
    </row>
    <row r="835" spans="1:6" ht="12.75">
      <c r="A835" s="11" t="s">
        <v>2834</v>
      </c>
      <c r="B835" s="104">
        <v>749982800</v>
      </c>
      <c r="C835" s="104"/>
      <c r="D835" s="104">
        <v>142338320</v>
      </c>
      <c r="E835" s="11"/>
      <c r="F835" s="14">
        <f t="shared" si="23"/>
        <v>0.18978877915600198</v>
      </c>
    </row>
    <row r="836" spans="1:6" ht="12.75">
      <c r="A836" s="11" t="s">
        <v>2542</v>
      </c>
      <c r="B836" s="104">
        <v>43968900</v>
      </c>
      <c r="C836" s="104"/>
      <c r="D836" s="104">
        <v>8967240</v>
      </c>
      <c r="E836" s="11"/>
      <c r="F836" s="14">
        <f t="shared" si="23"/>
        <v>0.20394506116823483</v>
      </c>
    </row>
    <row r="837" spans="1:6" ht="12.75">
      <c r="A837" s="11" t="s">
        <v>2543</v>
      </c>
      <c r="B837" s="104">
        <v>38591800</v>
      </c>
      <c r="C837" s="104"/>
      <c r="D837" s="104">
        <v>7696320</v>
      </c>
      <c r="E837" s="11"/>
      <c r="F837" s="14">
        <f t="shared" si="23"/>
        <v>0.19942889422105214</v>
      </c>
    </row>
    <row r="838" spans="1:6" ht="12.75">
      <c r="A838" s="11"/>
      <c r="B838" s="13"/>
      <c r="C838" s="13"/>
      <c r="D838" s="13"/>
      <c r="E838" s="11"/>
      <c r="F838" s="42"/>
    </row>
    <row r="839" spans="1:6" ht="12.75">
      <c r="A839" s="11"/>
      <c r="B839" s="13"/>
      <c r="C839" s="13"/>
      <c r="D839" s="13"/>
      <c r="E839" s="11"/>
      <c r="F839" s="42"/>
    </row>
    <row r="840" spans="1:6" ht="15.75">
      <c r="A840" s="51" t="s">
        <v>2015</v>
      </c>
      <c r="B840" s="9">
        <f>+B769+B770+B771+B772+B776+B786+B792+B793+B800+B803+B810+B826+B831</f>
        <v>42015703000</v>
      </c>
      <c r="C840" s="9"/>
      <c r="D840" s="9">
        <f>+D769+D770+D771+D772+D776+D786+D792+D793+D800+D803+D810+D826+D831</f>
        <v>7616791920</v>
      </c>
      <c r="E840" s="53"/>
      <c r="F840" s="10">
        <f>SUM(D840/B840)</f>
        <v>0.18128440978364685</v>
      </c>
    </row>
    <row r="841" spans="1:6" ht="15.75">
      <c r="A841" s="51"/>
      <c r="B841" s="54"/>
      <c r="C841" s="54"/>
      <c r="D841" s="54"/>
      <c r="E841" s="53"/>
      <c r="F841" s="55"/>
    </row>
    <row r="842" spans="1:6" ht="15.75">
      <c r="A842" s="51"/>
      <c r="B842" s="54"/>
      <c r="C842" s="54"/>
      <c r="D842" s="54"/>
      <c r="E842" s="53"/>
      <c r="F842" s="55"/>
    </row>
    <row r="843" spans="1:6" ht="12.75">
      <c r="A843" s="11"/>
      <c r="B843" s="13"/>
      <c r="C843" s="13"/>
      <c r="D843" s="13"/>
      <c r="E843" s="11"/>
      <c r="F843" s="42"/>
    </row>
    <row r="844" spans="1:6" ht="12.75">
      <c r="A844" s="11"/>
      <c r="B844" s="13"/>
      <c r="C844" s="13"/>
      <c r="D844" s="13"/>
      <c r="E844" s="11"/>
      <c r="F844" s="42"/>
    </row>
    <row r="845" spans="1:6" ht="12.75">
      <c r="A845" s="11" t="s">
        <v>2544</v>
      </c>
      <c r="B845" s="13" t="s">
        <v>2545</v>
      </c>
      <c r="C845" s="13"/>
      <c r="D845" s="94" t="s">
        <v>2546</v>
      </c>
      <c r="E845" s="12"/>
      <c r="F845" s="12"/>
    </row>
    <row r="846" spans="1:7" ht="12.75">
      <c r="A846" s="11" t="s">
        <v>2547</v>
      </c>
      <c r="B846" s="13" t="s">
        <v>2545</v>
      </c>
      <c r="C846" s="13"/>
      <c r="D846" s="94" t="s">
        <v>2546</v>
      </c>
      <c r="E846" s="12"/>
      <c r="F846" s="12"/>
      <c r="G846" s="87"/>
    </row>
    <row r="847" spans="1:6" ht="12.75">
      <c r="A847" s="11" t="s">
        <v>835</v>
      </c>
      <c r="B847" s="13" t="s">
        <v>836</v>
      </c>
      <c r="C847" s="13"/>
      <c r="D847" s="94" t="s">
        <v>2546</v>
      </c>
      <c r="E847" s="12"/>
      <c r="F847" s="12"/>
    </row>
    <row r="848" spans="1:6" ht="12.75">
      <c r="A848" s="11" t="s">
        <v>837</v>
      </c>
      <c r="B848" s="13" t="s">
        <v>838</v>
      </c>
      <c r="C848" s="13"/>
      <c r="D848" s="92" t="s">
        <v>839</v>
      </c>
      <c r="E848" s="12"/>
      <c r="F848" s="12"/>
    </row>
    <row r="849" spans="1:6" ht="12.75">
      <c r="A849" s="11"/>
      <c r="B849" s="13"/>
      <c r="C849" s="13"/>
      <c r="D849" s="13"/>
      <c r="E849" s="11"/>
      <c r="F849" s="42"/>
    </row>
    <row r="850" spans="1:6" ht="12.75">
      <c r="A850" s="43" t="s">
        <v>840</v>
      </c>
      <c r="B850" s="44"/>
      <c r="C850" s="44"/>
      <c r="D850" s="44"/>
      <c r="E850" s="44"/>
      <c r="F850" s="45"/>
    </row>
    <row r="851" spans="1:6" ht="12.75">
      <c r="A851" s="46"/>
      <c r="B851" s="11"/>
      <c r="C851" s="11"/>
      <c r="D851" s="11"/>
      <c r="E851" s="11"/>
      <c r="F851" s="42"/>
    </row>
    <row r="852" spans="1:6" ht="12.75">
      <c r="A852" s="19" t="s">
        <v>977</v>
      </c>
      <c r="B852" s="5">
        <v>2005</v>
      </c>
      <c r="C852" s="5" t="s">
        <v>978</v>
      </c>
      <c r="D852" s="5">
        <v>2005</v>
      </c>
      <c r="E852" s="19"/>
      <c r="F852" s="47"/>
    </row>
    <row r="853" spans="1:6" ht="13.5" thickBot="1">
      <c r="A853" s="48" t="s">
        <v>979</v>
      </c>
      <c r="B853" s="49" t="s">
        <v>980</v>
      </c>
      <c r="C853" s="48"/>
      <c r="D853" s="48" t="s">
        <v>981</v>
      </c>
      <c r="E853" s="48"/>
      <c r="F853" s="50" t="s">
        <v>982</v>
      </c>
    </row>
    <row r="854" spans="1:6" ht="12.75">
      <c r="A854" s="11"/>
      <c r="B854" s="13"/>
      <c r="C854" s="13"/>
      <c r="D854" s="13"/>
      <c r="E854" s="11"/>
      <c r="F854" s="42"/>
    </row>
    <row r="855" spans="1:6" ht="12.75">
      <c r="A855" s="15" t="s">
        <v>841</v>
      </c>
      <c r="B855" s="9">
        <f>SUM(B856:B864)</f>
        <v>2107847200</v>
      </c>
      <c r="C855" s="9"/>
      <c r="D855" s="9">
        <f>SUM(D856:D864)</f>
        <v>307538099</v>
      </c>
      <c r="E855" s="40"/>
      <c r="F855" s="10">
        <f aca="true" t="shared" si="24" ref="F855:F874">SUM(D855/B855)</f>
        <v>0.14590151458796444</v>
      </c>
    </row>
    <row r="856" spans="1:6" ht="12.75">
      <c r="A856" s="11" t="s">
        <v>842</v>
      </c>
      <c r="B856" s="104">
        <v>325860800</v>
      </c>
      <c r="C856" s="104"/>
      <c r="D856" s="104">
        <v>53876599</v>
      </c>
      <c r="E856" s="11"/>
      <c r="F856" s="14">
        <f t="shared" si="24"/>
        <v>0.1653362386638712</v>
      </c>
    </row>
    <row r="857" spans="1:6" ht="12.75">
      <c r="A857" s="11" t="s">
        <v>843</v>
      </c>
      <c r="B857" s="104">
        <v>745443900</v>
      </c>
      <c r="C857" s="104"/>
      <c r="D857" s="104">
        <v>112679374</v>
      </c>
      <c r="E857" s="11"/>
      <c r="F857" s="14">
        <f t="shared" si="24"/>
        <v>0.15115741640651967</v>
      </c>
    </row>
    <row r="858" spans="1:6" ht="12.75">
      <c r="A858" s="11" t="s">
        <v>1276</v>
      </c>
      <c r="B858" s="104">
        <v>391740800</v>
      </c>
      <c r="C858" s="104"/>
      <c r="D858" s="104">
        <v>57436524</v>
      </c>
      <c r="E858" s="11"/>
      <c r="F858" s="14">
        <f t="shared" si="24"/>
        <v>0.14661869276827943</v>
      </c>
    </row>
    <row r="859" spans="1:6" ht="12.75">
      <c r="A859" s="11" t="s">
        <v>844</v>
      </c>
      <c r="B859" s="104">
        <v>94292900</v>
      </c>
      <c r="C859" s="104"/>
      <c r="D859" s="104">
        <v>11759475</v>
      </c>
      <c r="E859" s="11"/>
      <c r="F859" s="14">
        <f t="shared" si="24"/>
        <v>0.12471219996415425</v>
      </c>
    </row>
    <row r="860" spans="1:6" ht="12.75">
      <c r="A860" s="11" t="s">
        <v>845</v>
      </c>
      <c r="B860" s="104">
        <v>20030500</v>
      </c>
      <c r="C860" s="104"/>
      <c r="D860" s="104">
        <v>2388798</v>
      </c>
      <c r="E860" s="11"/>
      <c r="F860" s="14">
        <f t="shared" si="24"/>
        <v>0.11925803150195952</v>
      </c>
    </row>
    <row r="861" spans="1:6" ht="12.75">
      <c r="A861" s="11" t="s">
        <v>2565</v>
      </c>
      <c r="B861" s="104">
        <v>218461400</v>
      </c>
      <c r="C861" s="104"/>
      <c r="D861" s="104">
        <v>25449162</v>
      </c>
      <c r="E861" s="11"/>
      <c r="F861" s="14">
        <f t="shared" si="24"/>
        <v>0.11649271679115852</v>
      </c>
    </row>
    <row r="862" spans="1:6" ht="12.75">
      <c r="A862" s="11" t="s">
        <v>2566</v>
      </c>
      <c r="B862" s="104">
        <v>33860600</v>
      </c>
      <c r="C862" s="104"/>
      <c r="D862" s="104">
        <v>4901264</v>
      </c>
      <c r="E862" s="11"/>
      <c r="F862" s="14">
        <f t="shared" si="24"/>
        <v>0.14474829152466287</v>
      </c>
    </row>
    <row r="863" spans="1:6" ht="12.75">
      <c r="A863" s="11" t="s">
        <v>2567</v>
      </c>
      <c r="B863" s="104">
        <v>108960600</v>
      </c>
      <c r="C863" s="104"/>
      <c r="D863" s="104">
        <v>14936911</v>
      </c>
      <c r="E863" s="11"/>
      <c r="F863" s="14">
        <f t="shared" si="24"/>
        <v>0.13708543271604598</v>
      </c>
    </row>
    <row r="864" spans="1:6" ht="12.75">
      <c r="A864" s="11" t="s">
        <v>2568</v>
      </c>
      <c r="B864" s="104">
        <v>169195700</v>
      </c>
      <c r="C864" s="104"/>
      <c r="D864" s="104">
        <v>24109992</v>
      </c>
      <c r="E864" s="11"/>
      <c r="F864" s="14">
        <f t="shared" si="24"/>
        <v>0.14249766394772445</v>
      </c>
    </row>
    <row r="865" spans="1:6" ht="12.75">
      <c r="A865" s="15" t="s">
        <v>2569</v>
      </c>
      <c r="B865" s="9">
        <f>SUM(B866:B882)</f>
        <v>309088200</v>
      </c>
      <c r="C865" s="9"/>
      <c r="D865" s="9">
        <f>SUM(D866:D882)</f>
        <v>71916837</v>
      </c>
      <c r="E865" s="40"/>
      <c r="F865" s="10">
        <f t="shared" si="24"/>
        <v>0.23267415902645264</v>
      </c>
    </row>
    <row r="866" spans="1:6" ht="12.75">
      <c r="A866" s="11" t="s">
        <v>2570</v>
      </c>
      <c r="B866" s="104">
        <v>9688600</v>
      </c>
      <c r="C866" s="104"/>
      <c r="D866" s="104">
        <v>1580576</v>
      </c>
      <c r="E866" s="11"/>
      <c r="F866" s="14">
        <f t="shared" si="24"/>
        <v>0.16313770823441984</v>
      </c>
    </row>
    <row r="867" spans="1:6" ht="12.75">
      <c r="A867" s="17" t="s">
        <v>2571</v>
      </c>
      <c r="B867" s="108">
        <v>24467900</v>
      </c>
      <c r="C867" s="108"/>
      <c r="D867" s="108">
        <v>3802284</v>
      </c>
      <c r="E867" s="17"/>
      <c r="F867" s="14">
        <f t="shared" si="24"/>
        <v>0.1553988695392739</v>
      </c>
    </row>
    <row r="868" spans="1:6" ht="12.75">
      <c r="A868" s="17" t="s">
        <v>2572</v>
      </c>
      <c r="B868" s="108">
        <v>68706900</v>
      </c>
      <c r="C868" s="108"/>
      <c r="D868" s="108">
        <v>9323186</v>
      </c>
      <c r="E868" s="17"/>
      <c r="F868" s="14">
        <f t="shared" si="24"/>
        <v>0.13569504664014823</v>
      </c>
    </row>
    <row r="869" spans="1:6" ht="12.75">
      <c r="A869" s="17" t="s">
        <v>2573</v>
      </c>
      <c r="B869" s="108">
        <v>3064800</v>
      </c>
      <c r="C869" s="108"/>
      <c r="D869" s="108">
        <v>506697</v>
      </c>
      <c r="E869" s="17"/>
      <c r="F869" s="14">
        <f t="shared" si="24"/>
        <v>0.16532791699295224</v>
      </c>
    </row>
    <row r="870" spans="1:6" ht="12.75">
      <c r="A870" s="17" t="s">
        <v>2574</v>
      </c>
      <c r="B870" s="108">
        <v>69777800</v>
      </c>
      <c r="C870" s="108"/>
      <c r="D870" s="108">
        <v>10239257</v>
      </c>
      <c r="E870" s="17"/>
      <c r="F870" s="14">
        <f t="shared" si="24"/>
        <v>0.146740897534746</v>
      </c>
    </row>
    <row r="871" spans="1:6" ht="12.75">
      <c r="A871" s="17" t="s">
        <v>2575</v>
      </c>
      <c r="B871" s="108">
        <v>6060800</v>
      </c>
      <c r="C871" s="108"/>
      <c r="D871" s="108">
        <v>1007132</v>
      </c>
      <c r="E871" s="17"/>
      <c r="F871" s="14">
        <f t="shared" si="24"/>
        <v>0.16617146251319959</v>
      </c>
    </row>
    <row r="872" spans="1:6" ht="12.75">
      <c r="A872" s="17" t="s">
        <v>2576</v>
      </c>
      <c r="B872" s="108">
        <v>20596000</v>
      </c>
      <c r="C872" s="108"/>
      <c r="D872" s="108">
        <v>3398358</v>
      </c>
      <c r="E872" s="17"/>
      <c r="F872" s="14">
        <f t="shared" si="24"/>
        <v>0.165000873956108</v>
      </c>
    </row>
    <row r="873" spans="1:6" ht="12.75">
      <c r="A873" s="11" t="s">
        <v>2577</v>
      </c>
      <c r="B873" s="104">
        <v>6278300</v>
      </c>
      <c r="C873" s="104"/>
      <c r="D873" s="104">
        <v>1206026</v>
      </c>
      <c r="E873" s="11"/>
      <c r="F873" s="14">
        <f t="shared" si="24"/>
        <v>0.19209435675262412</v>
      </c>
    </row>
    <row r="874" spans="1:6" ht="12.75">
      <c r="A874" s="11" t="s">
        <v>2578</v>
      </c>
      <c r="B874" s="104">
        <v>25050900</v>
      </c>
      <c r="C874" s="104"/>
      <c r="D874" s="104">
        <v>12003068</v>
      </c>
      <c r="E874" s="11"/>
      <c r="F874" s="14">
        <f t="shared" si="24"/>
        <v>0.47914717634895354</v>
      </c>
    </row>
    <row r="875" spans="1:6" ht="12.75">
      <c r="A875" s="41" t="s">
        <v>2579</v>
      </c>
      <c r="B875" s="104"/>
      <c r="C875" s="104"/>
      <c r="D875" s="104"/>
      <c r="E875" s="11"/>
      <c r="F875" s="14"/>
    </row>
    <row r="876" spans="1:6" ht="12.75">
      <c r="A876" s="11" t="s">
        <v>592</v>
      </c>
      <c r="B876" s="104">
        <v>17419900</v>
      </c>
      <c r="C876" s="104"/>
      <c r="D876" s="104">
        <v>6958916</v>
      </c>
      <c r="E876" s="11"/>
      <c r="F876" s="14">
        <f>SUM(D876/B876)</f>
        <v>0.3994808236557041</v>
      </c>
    </row>
    <row r="877" spans="1:6" ht="12.75">
      <c r="A877" s="41" t="s">
        <v>2579</v>
      </c>
      <c r="B877" s="104"/>
      <c r="C877" s="104"/>
      <c r="D877" s="104"/>
      <c r="E877" s="11"/>
      <c r="F877" s="14"/>
    </row>
    <row r="878" spans="1:6" ht="12.75">
      <c r="A878" s="11" t="s">
        <v>2580</v>
      </c>
      <c r="B878" s="104">
        <v>40177000</v>
      </c>
      <c r="C878" s="104"/>
      <c r="D878" s="104">
        <v>17299607</v>
      </c>
      <c r="E878" s="11"/>
      <c r="F878" s="14">
        <f>SUM(D878/B878)</f>
        <v>0.4305848370958509</v>
      </c>
    </row>
    <row r="879" spans="1:6" ht="12.75">
      <c r="A879" s="41" t="s">
        <v>2579</v>
      </c>
      <c r="B879" s="104"/>
      <c r="C879" s="104"/>
      <c r="D879" s="104"/>
      <c r="E879" s="11"/>
      <c r="F879" s="14"/>
    </row>
    <row r="880" spans="1:6" ht="12.75">
      <c r="A880" s="11" t="s">
        <v>2581</v>
      </c>
      <c r="B880" s="104">
        <v>2199400</v>
      </c>
      <c r="C880" s="104"/>
      <c r="D880" s="104">
        <v>474329</v>
      </c>
      <c r="E880" s="11"/>
      <c r="F880" s="14">
        <f>SUM(D880/B880)</f>
        <v>0.21566290806583613</v>
      </c>
    </row>
    <row r="881" spans="1:6" ht="12.75">
      <c r="A881" s="41" t="s">
        <v>2582</v>
      </c>
      <c r="B881" s="104"/>
      <c r="C881" s="104"/>
      <c r="D881" s="104"/>
      <c r="E881" s="11"/>
      <c r="F881" s="14"/>
    </row>
    <row r="882" spans="1:6" ht="12.75">
      <c r="A882" s="11" t="s">
        <v>2583</v>
      </c>
      <c r="B882" s="104">
        <v>15599900</v>
      </c>
      <c r="C882" s="104"/>
      <c r="D882" s="104">
        <v>4117401</v>
      </c>
      <c r="E882" s="11"/>
      <c r="F882" s="14">
        <f>SUM(D882/B882)</f>
        <v>0.26393765344649645</v>
      </c>
    </row>
    <row r="883" spans="1:6" ht="12.75">
      <c r="A883" s="41" t="s">
        <v>2582</v>
      </c>
      <c r="B883" s="13"/>
      <c r="C883" s="13"/>
      <c r="D883" s="13"/>
      <c r="E883" s="11"/>
      <c r="F883" s="14"/>
    </row>
    <row r="884" spans="1:6" ht="12.75">
      <c r="A884" s="15" t="s">
        <v>2584</v>
      </c>
      <c r="B884" s="9">
        <f>SUM(B885:B888)</f>
        <v>1106097700</v>
      </c>
      <c r="C884" s="9"/>
      <c r="D884" s="9">
        <f>SUM(D885:D888)</f>
        <v>122094618</v>
      </c>
      <c r="E884" s="40"/>
      <c r="F884" s="10">
        <f aca="true" t="shared" si="25" ref="F884:F898">SUM(D884/B884)</f>
        <v>0.11038321298380785</v>
      </c>
    </row>
    <row r="885" spans="1:6" ht="12.75">
      <c r="A885" s="11" t="s">
        <v>2585</v>
      </c>
      <c r="B885" s="104">
        <v>759901300</v>
      </c>
      <c r="C885" s="104"/>
      <c r="D885" s="104">
        <v>79040547</v>
      </c>
      <c r="E885" s="11"/>
      <c r="F885" s="14">
        <f t="shared" si="25"/>
        <v>0.10401422790038654</v>
      </c>
    </row>
    <row r="886" spans="1:6" ht="12.75">
      <c r="A886" s="11" t="s">
        <v>2586</v>
      </c>
      <c r="B886" s="104">
        <v>51407700</v>
      </c>
      <c r="C886" s="104"/>
      <c r="D886" s="104">
        <v>6011740</v>
      </c>
      <c r="E886" s="11"/>
      <c r="F886" s="14">
        <f t="shared" si="25"/>
        <v>0.11694240356989323</v>
      </c>
    </row>
    <row r="887" spans="1:6" ht="12.75">
      <c r="A887" s="11" t="s">
        <v>2587</v>
      </c>
      <c r="B887" s="104">
        <v>281476800</v>
      </c>
      <c r="C887" s="104"/>
      <c r="D887" s="104">
        <v>35426389</v>
      </c>
      <c r="E887" s="11"/>
      <c r="F887" s="14">
        <f t="shared" si="25"/>
        <v>0.12585900152339377</v>
      </c>
    </row>
    <row r="888" spans="1:6" ht="12.75">
      <c r="A888" s="11" t="s">
        <v>2588</v>
      </c>
      <c r="B888" s="104">
        <v>13311900</v>
      </c>
      <c r="C888" s="104"/>
      <c r="D888" s="104">
        <v>1615942</v>
      </c>
      <c r="E888" s="11"/>
      <c r="F888" s="14">
        <f t="shared" si="25"/>
        <v>0.12139078568799345</v>
      </c>
    </row>
    <row r="889" spans="1:6" ht="12.75">
      <c r="A889" s="15" t="s">
        <v>2589</v>
      </c>
      <c r="B889" s="9">
        <f>SUM(B890:B898)</f>
        <v>307281500</v>
      </c>
      <c r="C889" s="9"/>
      <c r="D889" s="9">
        <f>SUM(D890:D898)</f>
        <v>43838861</v>
      </c>
      <c r="E889" s="40"/>
      <c r="F889" s="10">
        <f t="shared" si="25"/>
        <v>0.14266677622961357</v>
      </c>
    </row>
    <row r="890" spans="1:6" ht="12.75">
      <c r="A890" s="11" t="s">
        <v>2590</v>
      </c>
      <c r="B890" s="104">
        <v>42990700</v>
      </c>
      <c r="C890" s="104"/>
      <c r="D890" s="104">
        <v>6381543</v>
      </c>
      <c r="E890" s="11"/>
      <c r="F890" s="14">
        <f t="shared" si="25"/>
        <v>0.14844008122687</v>
      </c>
    </row>
    <row r="891" spans="1:6" ht="12.75">
      <c r="A891" s="11" t="s">
        <v>2591</v>
      </c>
      <c r="B891" s="104">
        <v>2927800</v>
      </c>
      <c r="C891" s="104"/>
      <c r="D891" s="104">
        <v>552163</v>
      </c>
      <c r="E891" s="11"/>
      <c r="F891" s="14">
        <f t="shared" si="25"/>
        <v>0.18859314160803334</v>
      </c>
    </row>
    <row r="892" spans="1:6" ht="12.75">
      <c r="A892" s="11" t="s">
        <v>2592</v>
      </c>
      <c r="B892" s="104">
        <v>90266000</v>
      </c>
      <c r="C892" s="104"/>
      <c r="D892" s="104">
        <v>12222325</v>
      </c>
      <c r="E892" s="11"/>
      <c r="F892" s="14">
        <f t="shared" si="25"/>
        <v>0.13540341878448142</v>
      </c>
    </row>
    <row r="893" spans="1:6" ht="12.75">
      <c r="A893" s="11" t="s">
        <v>2593</v>
      </c>
      <c r="B893" s="104">
        <v>50155700</v>
      </c>
      <c r="C893" s="104"/>
      <c r="D893" s="104">
        <v>7024701</v>
      </c>
      <c r="E893" s="11"/>
      <c r="F893" s="14">
        <f t="shared" si="25"/>
        <v>0.14005787976241982</v>
      </c>
    </row>
    <row r="894" spans="1:6" ht="12.75">
      <c r="A894" s="11" t="s">
        <v>2594</v>
      </c>
      <c r="B894" s="104">
        <v>7855300</v>
      </c>
      <c r="C894" s="104"/>
      <c r="D894" s="104">
        <v>1510794</v>
      </c>
      <c r="E894" s="11"/>
      <c r="F894" s="14">
        <f t="shared" si="25"/>
        <v>0.19232798238132218</v>
      </c>
    </row>
    <row r="895" spans="1:6" ht="12.75">
      <c r="A895" s="11" t="s">
        <v>2176</v>
      </c>
      <c r="B895" s="104">
        <v>38824900</v>
      </c>
      <c r="C895" s="104"/>
      <c r="D895" s="104">
        <v>5589501</v>
      </c>
      <c r="E895" s="11"/>
      <c r="F895" s="14">
        <f t="shared" si="25"/>
        <v>0.14396691298625366</v>
      </c>
    </row>
    <row r="896" spans="1:6" ht="12.75">
      <c r="A896" s="11" t="s">
        <v>2595</v>
      </c>
      <c r="B896" s="104">
        <v>28450400</v>
      </c>
      <c r="C896" s="104"/>
      <c r="D896" s="104">
        <v>3977283</v>
      </c>
      <c r="E896" s="11"/>
      <c r="F896" s="14">
        <f t="shared" si="25"/>
        <v>0.13979708545398306</v>
      </c>
    </row>
    <row r="897" spans="1:6" ht="12.75">
      <c r="A897" s="11" t="s">
        <v>2086</v>
      </c>
      <c r="B897" s="104">
        <v>41448300</v>
      </c>
      <c r="C897" s="104"/>
      <c r="D897" s="104">
        <v>5923664</v>
      </c>
      <c r="E897" s="11"/>
      <c r="F897" s="14">
        <f t="shared" si="25"/>
        <v>0.1429169350733323</v>
      </c>
    </row>
    <row r="898" spans="1:6" ht="12.75">
      <c r="A898" s="11" t="s">
        <v>2596</v>
      </c>
      <c r="B898" s="104">
        <v>4362400</v>
      </c>
      <c r="C898" s="104"/>
      <c r="D898" s="104">
        <v>656887</v>
      </c>
      <c r="E898" s="11"/>
      <c r="F898" s="14">
        <f t="shared" si="25"/>
        <v>0.15057926829268292</v>
      </c>
    </row>
    <row r="900" spans="1:6" ht="12.75">
      <c r="A900" s="11"/>
      <c r="B900" s="13"/>
      <c r="C900" s="13"/>
      <c r="D900" s="13"/>
      <c r="E900" s="11"/>
      <c r="F900" s="42"/>
    </row>
    <row r="901" spans="1:6" ht="12.75">
      <c r="A901" s="43" t="s">
        <v>840</v>
      </c>
      <c r="B901" s="44"/>
      <c r="C901" s="44"/>
      <c r="D901" s="44"/>
      <c r="E901" s="44"/>
      <c r="F901" s="45"/>
    </row>
    <row r="902" spans="1:6" ht="12.75">
      <c r="A902" s="46"/>
      <c r="B902" s="11"/>
      <c r="C902" s="11"/>
      <c r="D902" s="11"/>
      <c r="E902" s="11"/>
      <c r="F902" s="42"/>
    </row>
    <row r="903" spans="1:6" ht="12.75">
      <c r="A903" s="19" t="s">
        <v>977</v>
      </c>
      <c r="B903" s="5">
        <v>2005</v>
      </c>
      <c r="C903" s="5" t="s">
        <v>978</v>
      </c>
      <c r="D903" s="5">
        <v>2005</v>
      </c>
      <c r="E903" s="19"/>
      <c r="F903" s="47"/>
    </row>
    <row r="904" spans="1:6" ht="13.5" thickBot="1">
      <c r="A904" s="48" t="s">
        <v>979</v>
      </c>
      <c r="B904" s="49" t="s">
        <v>980</v>
      </c>
      <c r="C904" s="48"/>
      <c r="D904" s="48" t="s">
        <v>981</v>
      </c>
      <c r="E904" s="48"/>
      <c r="F904" s="50" t="s">
        <v>982</v>
      </c>
    </row>
    <row r="905" spans="1:6" ht="12.75">
      <c r="A905" s="11"/>
      <c r="B905" s="13"/>
      <c r="C905" s="13"/>
      <c r="D905" s="13"/>
      <c r="E905" s="11"/>
      <c r="F905" s="42"/>
    </row>
    <row r="906" spans="1:6" ht="12.75">
      <c r="A906" s="15" t="s">
        <v>2597</v>
      </c>
      <c r="B906" s="9">
        <f>SUM(B907:B915)</f>
        <v>2857503900</v>
      </c>
      <c r="C906" s="9"/>
      <c r="D906" s="9">
        <f>SUM(D907:D915)</f>
        <v>355925593</v>
      </c>
      <c r="E906" s="40"/>
      <c r="F906" s="10">
        <f aca="true" t="shared" si="26" ref="F906:F933">SUM(D906/B906)</f>
        <v>0.12455821775081392</v>
      </c>
    </row>
    <row r="907" spans="1:6" ht="12.75">
      <c r="A907" s="11" t="s">
        <v>2598</v>
      </c>
      <c r="B907" s="104">
        <v>24013400</v>
      </c>
      <c r="C907" s="104"/>
      <c r="D907" s="104">
        <v>3057548</v>
      </c>
      <c r="E907" s="11"/>
      <c r="F907" s="14">
        <f t="shared" si="26"/>
        <v>0.12732674256873247</v>
      </c>
    </row>
    <row r="908" spans="1:6" ht="12.75">
      <c r="A908" s="11" t="s">
        <v>2599</v>
      </c>
      <c r="B908" s="104">
        <v>1837877000</v>
      </c>
      <c r="C908" s="104"/>
      <c r="D908" s="104">
        <v>234439214</v>
      </c>
      <c r="E908" s="11"/>
      <c r="F908" s="14">
        <f t="shared" si="26"/>
        <v>0.12755979535083142</v>
      </c>
    </row>
    <row r="909" spans="1:6" ht="12.75">
      <c r="A909" s="11" t="s">
        <v>2600</v>
      </c>
      <c r="B909" s="104">
        <v>58282300</v>
      </c>
      <c r="C909" s="104"/>
      <c r="D909" s="104">
        <v>7322590</v>
      </c>
      <c r="E909" s="11"/>
      <c r="F909" s="14">
        <f t="shared" si="26"/>
        <v>0.12564003136458238</v>
      </c>
    </row>
    <row r="910" spans="1:6" ht="12.75">
      <c r="A910" s="11" t="s">
        <v>1064</v>
      </c>
      <c r="B910" s="104">
        <v>154274400</v>
      </c>
      <c r="C910" s="104"/>
      <c r="D910" s="104">
        <v>17285555</v>
      </c>
      <c r="E910" s="11"/>
      <c r="F910" s="14">
        <f t="shared" si="26"/>
        <v>0.11204422120585139</v>
      </c>
    </row>
    <row r="911" spans="1:6" ht="12.75">
      <c r="A911" s="11" t="s">
        <v>2601</v>
      </c>
      <c r="B911" s="104">
        <v>42748700</v>
      </c>
      <c r="C911" s="104"/>
      <c r="D911" s="104">
        <v>5431866</v>
      </c>
      <c r="E911" s="11"/>
      <c r="F911" s="14">
        <f t="shared" si="26"/>
        <v>0.1270650569491002</v>
      </c>
    </row>
    <row r="912" spans="1:6" ht="12.75">
      <c r="A912" s="11" t="s">
        <v>2602</v>
      </c>
      <c r="B912" s="104">
        <v>241873000</v>
      </c>
      <c r="C912" s="104"/>
      <c r="D912" s="104">
        <v>28442330</v>
      </c>
      <c r="E912" s="11"/>
      <c r="F912" s="14">
        <f t="shared" si="26"/>
        <v>0.1175920007607298</v>
      </c>
    </row>
    <row r="913" spans="1:6" ht="12.75">
      <c r="A913" s="11" t="s">
        <v>2603</v>
      </c>
      <c r="B913" s="104">
        <v>147355400</v>
      </c>
      <c r="C913" s="104"/>
      <c r="D913" s="104">
        <v>16321921</v>
      </c>
      <c r="E913" s="11"/>
      <c r="F913" s="14">
        <f t="shared" si="26"/>
        <v>0.11076567943896186</v>
      </c>
    </row>
    <row r="914" spans="1:6" ht="12.75">
      <c r="A914" s="11" t="s">
        <v>2604</v>
      </c>
      <c r="B914" s="104">
        <v>183367400</v>
      </c>
      <c r="C914" s="104"/>
      <c r="D914" s="104">
        <v>22111988</v>
      </c>
      <c r="E914" s="11"/>
      <c r="F914" s="14">
        <f t="shared" si="26"/>
        <v>0.12058843611241693</v>
      </c>
    </row>
    <row r="915" spans="1:6" ht="12.75">
      <c r="A915" s="11" t="s">
        <v>2605</v>
      </c>
      <c r="B915" s="104">
        <v>167712300</v>
      </c>
      <c r="C915" s="104"/>
      <c r="D915" s="104">
        <v>21512581</v>
      </c>
      <c r="E915" s="11"/>
      <c r="F915" s="14">
        <f t="shared" si="26"/>
        <v>0.1282707410249576</v>
      </c>
    </row>
    <row r="916" spans="1:6" ht="12.75">
      <c r="A916" s="15" t="s">
        <v>910</v>
      </c>
      <c r="B916" s="9">
        <f>SUM(B917:B927)</f>
        <v>658835800</v>
      </c>
      <c r="C916" s="9"/>
      <c r="D916" s="9">
        <f>SUM(D917:D927)</f>
        <v>88597214</v>
      </c>
      <c r="E916" s="40"/>
      <c r="F916" s="10">
        <f t="shared" si="26"/>
        <v>0.13447540950264086</v>
      </c>
    </row>
    <row r="917" spans="1:6" ht="12.75">
      <c r="A917" s="11" t="s">
        <v>2581</v>
      </c>
      <c r="B917" s="104">
        <v>43017900</v>
      </c>
      <c r="C917" s="104"/>
      <c r="D917" s="104">
        <v>5900280</v>
      </c>
      <c r="E917" s="11"/>
      <c r="F917" s="14">
        <f t="shared" si="26"/>
        <v>0.1371587176500945</v>
      </c>
    </row>
    <row r="918" spans="1:6" ht="12.75">
      <c r="A918" s="11" t="s">
        <v>2175</v>
      </c>
      <c r="B918" s="104">
        <v>114850800</v>
      </c>
      <c r="C918" s="104"/>
      <c r="D918" s="104">
        <v>15246363</v>
      </c>
      <c r="E918" s="11"/>
      <c r="F918" s="14">
        <f t="shared" si="26"/>
        <v>0.1327492973492566</v>
      </c>
    </row>
    <row r="919" spans="1:6" ht="12.75">
      <c r="A919" s="11" t="s">
        <v>911</v>
      </c>
      <c r="B919" s="104">
        <v>23858600</v>
      </c>
      <c r="C919" s="104"/>
      <c r="D919" s="104">
        <v>3699630</v>
      </c>
      <c r="E919" s="11"/>
      <c r="F919" s="14">
        <f t="shared" si="26"/>
        <v>0.15506484035106838</v>
      </c>
    </row>
    <row r="920" spans="1:6" ht="12.75">
      <c r="A920" s="11" t="s">
        <v>912</v>
      </c>
      <c r="B920" s="104">
        <v>38527000</v>
      </c>
      <c r="C920" s="104"/>
      <c r="D920" s="104">
        <v>5291983</v>
      </c>
      <c r="E920" s="11"/>
      <c r="F920" s="14">
        <f t="shared" si="26"/>
        <v>0.13735777506683625</v>
      </c>
    </row>
    <row r="921" spans="1:6" ht="12.75">
      <c r="A921" s="11" t="s">
        <v>913</v>
      </c>
      <c r="B921" s="104">
        <v>101626800</v>
      </c>
      <c r="C921" s="104"/>
      <c r="D921" s="104">
        <v>11837087</v>
      </c>
      <c r="E921" s="11"/>
      <c r="F921" s="14">
        <f t="shared" si="26"/>
        <v>0.11647603781679636</v>
      </c>
    </row>
    <row r="922" spans="1:6" ht="12.75">
      <c r="A922" s="17" t="s">
        <v>914</v>
      </c>
      <c r="B922" s="108">
        <v>12009200</v>
      </c>
      <c r="C922" s="108"/>
      <c r="D922" s="108">
        <v>1624574</v>
      </c>
      <c r="E922" s="17"/>
      <c r="F922" s="14">
        <f t="shared" si="26"/>
        <v>0.13527745395197016</v>
      </c>
    </row>
    <row r="923" spans="1:6" ht="12.75">
      <c r="A923" s="17" t="s">
        <v>915</v>
      </c>
      <c r="B923" s="108">
        <v>43525000</v>
      </c>
      <c r="C923" s="108"/>
      <c r="D923" s="108">
        <v>5329128</v>
      </c>
      <c r="E923" s="17"/>
      <c r="F923" s="14">
        <f t="shared" si="26"/>
        <v>0.12243832280298679</v>
      </c>
    </row>
    <row r="924" spans="1:6" ht="12.75">
      <c r="A924" s="17" t="s">
        <v>916</v>
      </c>
      <c r="B924" s="108">
        <v>72407300</v>
      </c>
      <c r="C924" s="108"/>
      <c r="D924" s="108">
        <v>11314899</v>
      </c>
      <c r="E924" s="17"/>
      <c r="F924" s="14">
        <f t="shared" si="26"/>
        <v>0.15626737911785138</v>
      </c>
    </row>
    <row r="925" spans="1:6" ht="12.75">
      <c r="A925" s="17" t="s">
        <v>917</v>
      </c>
      <c r="B925" s="108">
        <v>128820900</v>
      </c>
      <c r="C925" s="108"/>
      <c r="D925" s="108">
        <v>18538245</v>
      </c>
      <c r="E925" s="17"/>
      <c r="F925" s="14">
        <f t="shared" si="26"/>
        <v>0.14390712221386437</v>
      </c>
    </row>
    <row r="926" spans="1:6" ht="12.75">
      <c r="A926" s="17" t="s">
        <v>918</v>
      </c>
      <c r="B926" s="108">
        <v>12158400</v>
      </c>
      <c r="C926" s="108"/>
      <c r="D926" s="108">
        <v>1671300</v>
      </c>
      <c r="E926" s="17"/>
      <c r="F926" s="14">
        <f t="shared" si="26"/>
        <v>0.13746052112120016</v>
      </c>
    </row>
    <row r="927" spans="1:6" ht="12.75">
      <c r="A927" s="11" t="s">
        <v>919</v>
      </c>
      <c r="B927" s="104">
        <v>68033900</v>
      </c>
      <c r="C927" s="104"/>
      <c r="D927" s="104">
        <v>8143725</v>
      </c>
      <c r="E927" s="11"/>
      <c r="F927" s="14">
        <f t="shared" si="26"/>
        <v>0.1197009873019186</v>
      </c>
    </row>
    <row r="928" spans="1:6" ht="12.75">
      <c r="A928" s="15" t="s">
        <v>920</v>
      </c>
      <c r="B928" s="9">
        <f>SUM(B929:B933)</f>
        <v>902777000</v>
      </c>
      <c r="C928" s="9"/>
      <c r="D928" s="9">
        <f>SUM(D929:D933)</f>
        <v>116117509</v>
      </c>
      <c r="E928" s="40"/>
      <c r="F928" s="10">
        <f t="shared" si="26"/>
        <v>0.128622582320994</v>
      </c>
    </row>
    <row r="929" spans="1:6" ht="12.75">
      <c r="A929" s="11" t="s">
        <v>921</v>
      </c>
      <c r="B929" s="104">
        <v>160609600</v>
      </c>
      <c r="C929" s="104"/>
      <c r="D929" s="104">
        <v>18771444</v>
      </c>
      <c r="E929" s="11"/>
      <c r="F929" s="14">
        <f t="shared" si="26"/>
        <v>0.11687622657674261</v>
      </c>
    </row>
    <row r="930" spans="1:6" ht="12.75">
      <c r="A930" s="11" t="s">
        <v>632</v>
      </c>
      <c r="B930" s="104">
        <v>229266900</v>
      </c>
      <c r="C930" s="104"/>
      <c r="D930" s="104">
        <v>30029961</v>
      </c>
      <c r="E930" s="11"/>
      <c r="F930" s="14">
        <f t="shared" si="26"/>
        <v>0.13098254043649563</v>
      </c>
    </row>
    <row r="931" spans="1:6" ht="12.75">
      <c r="A931" s="11" t="s">
        <v>663</v>
      </c>
      <c r="B931" s="104">
        <v>294119800</v>
      </c>
      <c r="C931" s="104"/>
      <c r="D931" s="104">
        <v>38037485</v>
      </c>
      <c r="E931" s="11"/>
      <c r="F931" s="14">
        <f t="shared" si="26"/>
        <v>0.12932650233000295</v>
      </c>
    </row>
    <row r="932" spans="1:6" ht="12.75">
      <c r="A932" s="11" t="s">
        <v>5</v>
      </c>
      <c r="B932" s="104">
        <v>63119200</v>
      </c>
      <c r="C932" s="104"/>
      <c r="D932" s="104">
        <v>9396592</v>
      </c>
      <c r="E932" s="11"/>
      <c r="F932" s="14">
        <f t="shared" si="26"/>
        <v>0.1488705813761898</v>
      </c>
    </row>
    <row r="933" spans="1:6" ht="12.75">
      <c r="A933" s="11" t="s">
        <v>6</v>
      </c>
      <c r="B933" s="104">
        <v>155661500</v>
      </c>
      <c r="C933" s="104"/>
      <c r="D933" s="104">
        <v>19882027</v>
      </c>
      <c r="E933" s="11"/>
      <c r="F933" s="14">
        <f t="shared" si="26"/>
        <v>0.12772604015764977</v>
      </c>
    </row>
    <row r="934" spans="1:6" ht="12.75">
      <c r="A934" s="11"/>
      <c r="B934" s="13"/>
      <c r="C934" s="13"/>
      <c r="D934" s="13"/>
      <c r="E934" s="11"/>
      <c r="F934" s="14"/>
    </row>
    <row r="935" spans="1:6" ht="12.75">
      <c r="A935" s="11"/>
      <c r="B935" s="13"/>
      <c r="C935" s="13"/>
      <c r="D935" s="13"/>
      <c r="E935" s="11"/>
      <c r="F935" s="14"/>
    </row>
    <row r="936" spans="1:6" ht="15.75">
      <c r="A936" s="51" t="s">
        <v>2015</v>
      </c>
      <c r="B936" s="9">
        <f>+B855+B865+B884+B889+B906+B916+B928</f>
        <v>8249431300</v>
      </c>
      <c r="C936" s="9"/>
      <c r="D936" s="9">
        <f>+D855+D865+D884+D889+D906+D916+D928</f>
        <v>1106028731</v>
      </c>
      <c r="E936" s="40"/>
      <c r="F936" s="10">
        <f>SUM(D936/B936)</f>
        <v>0.13407333072765876</v>
      </c>
    </row>
    <row r="937" spans="1:6" ht="15.75">
      <c r="A937" s="51"/>
      <c r="B937" s="54"/>
      <c r="C937" s="54"/>
      <c r="D937" s="54"/>
      <c r="E937" s="53"/>
      <c r="F937" s="55"/>
    </row>
    <row r="938" spans="1:6" ht="12.75">
      <c r="A938" s="11"/>
      <c r="B938" s="13"/>
      <c r="C938" s="13"/>
      <c r="D938" s="13"/>
      <c r="E938" s="11"/>
      <c r="F938" s="42"/>
    </row>
    <row r="939" spans="1:6" ht="12.75">
      <c r="A939" s="11"/>
      <c r="B939" s="13"/>
      <c r="C939" s="13"/>
      <c r="D939" s="13"/>
      <c r="E939" s="11"/>
      <c r="F939" s="42"/>
    </row>
    <row r="940" spans="1:5" ht="12.75">
      <c r="A940" s="11" t="s">
        <v>7</v>
      </c>
      <c r="B940" s="13" t="s">
        <v>8</v>
      </c>
      <c r="C940" s="13"/>
      <c r="D940" s="17" t="s">
        <v>2649</v>
      </c>
      <c r="E940" s="52"/>
    </row>
    <row r="941" spans="1:5" ht="12.75">
      <c r="A941" s="11" t="s">
        <v>9</v>
      </c>
      <c r="B941" s="13" t="s">
        <v>10</v>
      </c>
      <c r="C941" s="13"/>
      <c r="D941" s="17" t="s">
        <v>1243</v>
      </c>
      <c r="E941" s="52"/>
    </row>
    <row r="942" spans="1:5" ht="12.75">
      <c r="A942" s="11"/>
      <c r="B942" s="13"/>
      <c r="C942" s="13"/>
      <c r="D942" s="11"/>
      <c r="E942" s="42"/>
    </row>
    <row r="943" spans="1:6" ht="12.75">
      <c r="A943" s="43" t="s">
        <v>11</v>
      </c>
      <c r="B943" s="44"/>
      <c r="C943" s="44"/>
      <c r="D943" s="44"/>
      <c r="E943" s="44"/>
      <c r="F943" s="45"/>
    </row>
    <row r="944" spans="1:6" ht="12.75">
      <c r="A944" s="46"/>
      <c r="B944" s="11"/>
      <c r="C944" s="11"/>
      <c r="D944" s="11"/>
      <c r="E944" s="11"/>
      <c r="F944" s="42"/>
    </row>
    <row r="945" spans="1:6" ht="12.75">
      <c r="A945" s="19" t="s">
        <v>977</v>
      </c>
      <c r="B945" s="5">
        <v>2005</v>
      </c>
      <c r="C945" s="5" t="s">
        <v>978</v>
      </c>
      <c r="D945" s="5">
        <v>2005</v>
      </c>
      <c r="E945" s="19"/>
      <c r="F945" s="47"/>
    </row>
    <row r="946" spans="1:6" ht="13.5" thickBot="1">
      <c r="A946" s="48" t="s">
        <v>979</v>
      </c>
      <c r="B946" s="49" t="s">
        <v>980</v>
      </c>
      <c r="C946" s="48"/>
      <c r="D946" s="48" t="s">
        <v>981</v>
      </c>
      <c r="E946" s="48"/>
      <c r="F946" s="50" t="s">
        <v>982</v>
      </c>
    </row>
    <row r="947" spans="1:6" ht="12.75">
      <c r="A947" s="11"/>
      <c r="B947" s="13"/>
      <c r="C947" s="13"/>
      <c r="D947" s="13"/>
      <c r="E947" s="11"/>
      <c r="F947" s="42"/>
    </row>
    <row r="948" spans="1:6" ht="12.75">
      <c r="A948" s="15" t="s">
        <v>12</v>
      </c>
      <c r="B948" s="9">
        <f>SUM(B949:B951)</f>
        <v>84909700</v>
      </c>
      <c r="C948" s="9"/>
      <c r="D948" s="9">
        <f>SUM(D949:D951)</f>
        <v>29243000</v>
      </c>
      <c r="E948" s="40"/>
      <c r="F948" s="10">
        <f aca="true" t="shared" si="27" ref="F948:F979">SUM(D948/B948)</f>
        <v>0.34440116971323653</v>
      </c>
    </row>
    <row r="949" spans="1:6" ht="12.75">
      <c r="A949" s="11" t="s">
        <v>2029</v>
      </c>
      <c r="B949" s="104">
        <v>43449400</v>
      </c>
      <c r="C949" s="104"/>
      <c r="D949" s="104">
        <v>13579880</v>
      </c>
      <c r="E949" s="11"/>
      <c r="F949" s="14">
        <f t="shared" si="27"/>
        <v>0.31254470717662386</v>
      </c>
    </row>
    <row r="950" spans="1:6" ht="12.75">
      <c r="A950" s="11" t="s">
        <v>13</v>
      </c>
      <c r="B950" s="104">
        <v>37000300</v>
      </c>
      <c r="C950" s="104"/>
      <c r="D950" s="104">
        <v>13876180</v>
      </c>
      <c r="E950" s="11"/>
      <c r="F950" s="14">
        <f t="shared" si="27"/>
        <v>0.37502885111742335</v>
      </c>
    </row>
    <row r="951" spans="1:6" ht="12.75">
      <c r="A951" s="11" t="s">
        <v>14</v>
      </c>
      <c r="B951" s="104">
        <v>4460000</v>
      </c>
      <c r="C951" s="104"/>
      <c r="D951" s="104">
        <v>1786940</v>
      </c>
      <c r="E951" s="11"/>
      <c r="F951" s="14">
        <f t="shared" si="27"/>
        <v>0.4006591928251121</v>
      </c>
    </row>
    <row r="952" spans="1:6" ht="12.75">
      <c r="A952" s="15" t="s">
        <v>15</v>
      </c>
      <c r="B952" s="9">
        <f>SUM(B953:B961)</f>
        <v>238321300</v>
      </c>
      <c r="C952" s="9"/>
      <c r="D952" s="9">
        <f>SUM(D953:D961)</f>
        <v>69986050</v>
      </c>
      <c r="E952" s="40"/>
      <c r="F952" s="10">
        <f t="shared" si="27"/>
        <v>0.2936625891181359</v>
      </c>
    </row>
    <row r="953" spans="1:6" ht="12.75">
      <c r="A953" s="11" t="s">
        <v>16</v>
      </c>
      <c r="B953" s="104">
        <v>21164500</v>
      </c>
      <c r="C953" s="104"/>
      <c r="D953" s="104">
        <v>6624440</v>
      </c>
      <c r="E953" s="11"/>
      <c r="F953" s="14">
        <f t="shared" si="27"/>
        <v>0.3129977084268468</v>
      </c>
    </row>
    <row r="954" spans="1:6" ht="12.75">
      <c r="A954" s="11" t="s">
        <v>17</v>
      </c>
      <c r="B954" s="104">
        <v>18550400</v>
      </c>
      <c r="C954" s="104"/>
      <c r="D954" s="104">
        <v>4938640</v>
      </c>
      <c r="E954" s="11"/>
      <c r="F954" s="14">
        <f t="shared" si="27"/>
        <v>0.26622822149387615</v>
      </c>
    </row>
    <row r="955" spans="1:6" ht="12.75">
      <c r="A955" s="11" t="s">
        <v>18</v>
      </c>
      <c r="B955" s="104">
        <v>3095200</v>
      </c>
      <c r="C955" s="104"/>
      <c r="D955" s="104">
        <v>943900</v>
      </c>
      <c r="E955" s="11"/>
      <c r="F955" s="14">
        <f t="shared" si="27"/>
        <v>0.3049560609976738</v>
      </c>
    </row>
    <row r="956" spans="1:6" ht="12.75">
      <c r="A956" s="11" t="s">
        <v>844</v>
      </c>
      <c r="B956" s="104">
        <v>47176600</v>
      </c>
      <c r="C956" s="104"/>
      <c r="D956" s="104">
        <v>13082560</v>
      </c>
      <c r="E956" s="11"/>
      <c r="F956" s="14">
        <f t="shared" si="27"/>
        <v>0.27731036149277394</v>
      </c>
    </row>
    <row r="957" spans="1:6" ht="12.75">
      <c r="A957" s="11" t="s">
        <v>19</v>
      </c>
      <c r="B957" s="104">
        <v>50675300</v>
      </c>
      <c r="C957" s="104"/>
      <c r="D957" s="104">
        <v>13112980</v>
      </c>
      <c r="E957" s="11"/>
      <c r="F957" s="14">
        <f t="shared" si="27"/>
        <v>0.2587647236424846</v>
      </c>
    </row>
    <row r="958" spans="1:6" ht="12.75">
      <c r="A958" s="11" t="s">
        <v>20</v>
      </c>
      <c r="B958" s="104">
        <v>23469800</v>
      </c>
      <c r="C958" s="104"/>
      <c r="D958" s="104">
        <v>6826210</v>
      </c>
      <c r="E958" s="11"/>
      <c r="F958" s="14">
        <f t="shared" si="27"/>
        <v>0.29085079549037485</v>
      </c>
    </row>
    <row r="959" spans="1:6" ht="12.75">
      <c r="A959" s="11" t="s">
        <v>21</v>
      </c>
      <c r="B959" s="104">
        <v>20317900</v>
      </c>
      <c r="C959" s="104"/>
      <c r="D959" s="104">
        <v>7376860</v>
      </c>
      <c r="E959" s="11"/>
      <c r="F959" s="14">
        <f t="shared" si="27"/>
        <v>0.3630719710206271</v>
      </c>
    </row>
    <row r="960" spans="1:6" ht="12.75">
      <c r="A960" s="11" t="s">
        <v>2606</v>
      </c>
      <c r="B960" s="104">
        <v>31078200</v>
      </c>
      <c r="C960" s="104"/>
      <c r="D960" s="104">
        <v>10597900</v>
      </c>
      <c r="E960" s="11"/>
      <c r="F960" s="14">
        <f t="shared" si="27"/>
        <v>0.34100752295821507</v>
      </c>
    </row>
    <row r="961" spans="1:6" ht="12.75">
      <c r="A961" s="11" t="s">
        <v>2607</v>
      </c>
      <c r="B961" s="104">
        <v>22793400</v>
      </c>
      <c r="C961" s="104"/>
      <c r="D961" s="104">
        <v>6482560</v>
      </c>
      <c r="E961" s="11"/>
      <c r="F961" s="14">
        <f t="shared" si="27"/>
        <v>0.2844051348197285</v>
      </c>
    </row>
    <row r="962" spans="1:6" ht="12.75">
      <c r="A962" s="15" t="s">
        <v>2608</v>
      </c>
      <c r="B962" s="9">
        <f>SUM(B963:B965)</f>
        <v>466850200</v>
      </c>
      <c r="C962" s="9"/>
      <c r="D962" s="9">
        <f>SUM(D963:D965)</f>
        <v>133332730</v>
      </c>
      <c r="E962" s="40"/>
      <c r="F962" s="10">
        <f t="shared" si="27"/>
        <v>0.2856006701935653</v>
      </c>
    </row>
    <row r="963" spans="1:6" ht="12.75">
      <c r="A963" s="11" t="s">
        <v>2609</v>
      </c>
      <c r="B963" s="104">
        <v>222781600</v>
      </c>
      <c r="C963" s="104"/>
      <c r="D963" s="104">
        <v>64514950</v>
      </c>
      <c r="E963" s="11"/>
      <c r="F963" s="14">
        <f t="shared" si="27"/>
        <v>0.28958832327265804</v>
      </c>
    </row>
    <row r="964" spans="1:6" ht="12.75">
      <c r="A964" s="11" t="s">
        <v>2610</v>
      </c>
      <c r="B964" s="104">
        <v>100308600</v>
      </c>
      <c r="C964" s="104"/>
      <c r="D964" s="104">
        <v>32144470</v>
      </c>
      <c r="E964" s="11"/>
      <c r="F964" s="14">
        <f t="shared" si="27"/>
        <v>0.3204557734830314</v>
      </c>
    </row>
    <row r="965" spans="1:6" ht="12.75">
      <c r="A965" s="11" t="s">
        <v>2602</v>
      </c>
      <c r="B965" s="104">
        <v>143760000</v>
      </c>
      <c r="C965" s="104"/>
      <c r="D965" s="104">
        <v>36673310</v>
      </c>
      <c r="E965" s="11"/>
      <c r="F965" s="14">
        <f t="shared" si="27"/>
        <v>0.2551009321090707</v>
      </c>
    </row>
    <row r="966" spans="1:6" ht="12.75">
      <c r="A966" s="15" t="s">
        <v>2611</v>
      </c>
      <c r="B966" s="9">
        <f>SUM(B967:B971)</f>
        <v>130646200</v>
      </c>
      <c r="C966" s="9"/>
      <c r="D966" s="9">
        <f>SUM(D967:D971)</f>
        <v>41110730</v>
      </c>
      <c r="E966" s="40"/>
      <c r="F966" s="10">
        <f t="shared" si="27"/>
        <v>0.31467222161838615</v>
      </c>
    </row>
    <row r="967" spans="1:6" ht="12.75">
      <c r="A967" s="11" t="s">
        <v>2612</v>
      </c>
      <c r="B967" s="104">
        <v>51587700</v>
      </c>
      <c r="C967" s="104"/>
      <c r="D967" s="104">
        <v>14878040</v>
      </c>
      <c r="E967" s="11"/>
      <c r="F967" s="14">
        <f t="shared" si="27"/>
        <v>0.28840285571948354</v>
      </c>
    </row>
    <row r="968" spans="1:6" ht="12.75">
      <c r="A968" s="11" t="s">
        <v>2613</v>
      </c>
      <c r="B968" s="104">
        <v>6479300</v>
      </c>
      <c r="C968" s="104"/>
      <c r="D968" s="104">
        <v>1800820</v>
      </c>
      <c r="E968" s="11"/>
      <c r="F968" s="14">
        <f t="shared" si="27"/>
        <v>0.27793434475946477</v>
      </c>
    </row>
    <row r="969" spans="1:6" ht="12.75">
      <c r="A969" s="11" t="s">
        <v>2614</v>
      </c>
      <c r="B969" s="104">
        <v>11314500</v>
      </c>
      <c r="C969" s="104"/>
      <c r="D969" s="104">
        <v>4777180</v>
      </c>
      <c r="E969" s="11"/>
      <c r="F969" s="14">
        <f t="shared" si="27"/>
        <v>0.42221750850678336</v>
      </c>
    </row>
    <row r="970" spans="1:6" ht="12.75">
      <c r="A970" s="11" t="s">
        <v>2615</v>
      </c>
      <c r="B970" s="104">
        <v>53511100</v>
      </c>
      <c r="C970" s="104"/>
      <c r="D970" s="104">
        <v>16430970</v>
      </c>
      <c r="E970" s="11"/>
      <c r="F970" s="14">
        <f t="shared" si="27"/>
        <v>0.3070572273789924</v>
      </c>
    </row>
    <row r="971" spans="1:6" ht="12.75">
      <c r="A971" s="11" t="s">
        <v>2616</v>
      </c>
      <c r="B971" s="104">
        <v>7753600</v>
      </c>
      <c r="C971" s="104"/>
      <c r="D971" s="104">
        <v>3223720</v>
      </c>
      <c r="E971" s="11"/>
      <c r="F971" s="14">
        <f t="shared" si="27"/>
        <v>0.4157707387536112</v>
      </c>
    </row>
    <row r="972" spans="1:6" ht="12.75">
      <c r="A972" s="15" t="s">
        <v>2617</v>
      </c>
      <c r="B972" s="9">
        <f>SUM(B973:B977)</f>
        <v>80388500</v>
      </c>
      <c r="C972" s="9"/>
      <c r="D972" s="9">
        <f>SUM(D973:D977)</f>
        <v>29515230</v>
      </c>
      <c r="E972" s="40"/>
      <c r="F972" s="10">
        <f t="shared" si="27"/>
        <v>0.36715736703632984</v>
      </c>
    </row>
    <row r="973" spans="1:6" ht="12.75">
      <c r="A973" s="11" t="s">
        <v>2618</v>
      </c>
      <c r="B973" s="104">
        <v>10074000</v>
      </c>
      <c r="C973" s="104"/>
      <c r="D973" s="104">
        <v>3859960</v>
      </c>
      <c r="E973" s="11"/>
      <c r="F973" s="14">
        <f t="shared" si="27"/>
        <v>0.3831606114750844</v>
      </c>
    </row>
    <row r="974" spans="1:6" ht="12.75">
      <c r="A974" s="11" t="s">
        <v>2619</v>
      </c>
      <c r="B974" s="104">
        <v>10900400</v>
      </c>
      <c r="C974" s="104"/>
      <c r="D974" s="104">
        <v>5902320</v>
      </c>
      <c r="E974" s="11"/>
      <c r="F974" s="14">
        <f t="shared" si="27"/>
        <v>0.5414773769769917</v>
      </c>
    </row>
    <row r="975" spans="1:6" ht="12.75">
      <c r="A975" s="11" t="s">
        <v>2620</v>
      </c>
      <c r="B975" s="104">
        <v>33337800</v>
      </c>
      <c r="C975" s="104"/>
      <c r="D975" s="104">
        <v>10890140</v>
      </c>
      <c r="E975" s="11"/>
      <c r="F975" s="14">
        <f t="shared" si="27"/>
        <v>0.3266604275027146</v>
      </c>
    </row>
    <row r="976" spans="1:6" ht="12.75">
      <c r="A976" s="11" t="s">
        <v>2621</v>
      </c>
      <c r="B976" s="104">
        <v>9926800</v>
      </c>
      <c r="C976" s="104"/>
      <c r="D976" s="104">
        <v>3742050</v>
      </c>
      <c r="E976" s="11"/>
      <c r="F976" s="14">
        <f t="shared" si="27"/>
        <v>0.37696437925615506</v>
      </c>
    </row>
    <row r="977" spans="1:6" ht="12.75">
      <c r="A977" s="11" t="s">
        <v>2622</v>
      </c>
      <c r="B977" s="104">
        <v>16149500</v>
      </c>
      <c r="C977" s="104"/>
      <c r="D977" s="104">
        <v>5120760</v>
      </c>
      <c r="E977" s="11"/>
      <c r="F977" s="14">
        <f t="shared" si="27"/>
        <v>0.3170847394656181</v>
      </c>
    </row>
    <row r="978" spans="1:6" ht="12.75">
      <c r="A978" s="15" t="s">
        <v>2623</v>
      </c>
      <c r="B978" s="9">
        <f>SUM(B979:B985)</f>
        <v>308515100</v>
      </c>
      <c r="C978" s="9"/>
      <c r="D978" s="9">
        <f>SUM(D979:D985)</f>
        <v>84651000</v>
      </c>
      <c r="E978" s="40"/>
      <c r="F978" s="10">
        <f t="shared" si="27"/>
        <v>0.2743820318681322</v>
      </c>
    </row>
    <row r="979" spans="1:6" ht="12.75">
      <c r="A979" s="11" t="s">
        <v>2585</v>
      </c>
      <c r="B979" s="104">
        <v>165672200</v>
      </c>
      <c r="C979" s="104"/>
      <c r="D979" s="104">
        <v>44384100</v>
      </c>
      <c r="E979" s="11"/>
      <c r="F979" s="14">
        <f t="shared" si="27"/>
        <v>0.26790312436244584</v>
      </c>
    </row>
    <row r="980" spans="1:6" ht="12.75">
      <c r="A980" s="11" t="s">
        <v>2624</v>
      </c>
      <c r="B980" s="104">
        <v>66124000</v>
      </c>
      <c r="C980" s="104"/>
      <c r="D980" s="104">
        <v>16830490</v>
      </c>
      <c r="E980" s="11"/>
      <c r="F980" s="14">
        <f aca="true" t="shared" si="28" ref="F980:F995">SUM(D980/B980)</f>
        <v>0.25452921783316196</v>
      </c>
    </row>
    <row r="981" spans="1:6" ht="12.75">
      <c r="A981" s="11" t="s">
        <v>2625</v>
      </c>
      <c r="B981" s="104">
        <v>2203300</v>
      </c>
      <c r="C981" s="104"/>
      <c r="D981" s="104">
        <v>533280</v>
      </c>
      <c r="E981" s="11"/>
      <c r="F981" s="14">
        <f t="shared" si="28"/>
        <v>0.2420369445831253</v>
      </c>
    </row>
    <row r="982" spans="1:6" ht="12.75">
      <c r="A982" s="11" t="s">
        <v>2626</v>
      </c>
      <c r="B982" s="104">
        <v>10855100</v>
      </c>
      <c r="C982" s="104"/>
      <c r="D982" s="104">
        <v>3607940</v>
      </c>
      <c r="E982" s="11"/>
      <c r="F982" s="14">
        <f t="shared" si="28"/>
        <v>0.33237280172453504</v>
      </c>
    </row>
    <row r="983" spans="1:6" ht="12.75">
      <c r="A983" s="11" t="s">
        <v>2627</v>
      </c>
      <c r="B983" s="104">
        <v>12072700</v>
      </c>
      <c r="C983" s="104"/>
      <c r="D983" s="104">
        <v>3542990</v>
      </c>
      <c r="E983" s="11"/>
      <c r="F983" s="14">
        <f t="shared" si="28"/>
        <v>0.29347122019100946</v>
      </c>
    </row>
    <row r="984" spans="1:6" ht="12.75">
      <c r="A984" s="11" t="s">
        <v>2628</v>
      </c>
      <c r="B984" s="104">
        <v>47842700</v>
      </c>
      <c r="C984" s="104"/>
      <c r="D984" s="104">
        <v>14349620</v>
      </c>
      <c r="E984" s="11"/>
      <c r="F984" s="14">
        <f t="shared" si="28"/>
        <v>0.2999333231611092</v>
      </c>
    </row>
    <row r="985" spans="1:6" ht="12.75">
      <c r="A985" s="11" t="s">
        <v>2629</v>
      </c>
      <c r="B985" s="104">
        <v>3745100</v>
      </c>
      <c r="C985" s="104"/>
      <c r="D985" s="104">
        <v>1402580</v>
      </c>
      <c r="E985" s="11"/>
      <c r="F985" s="14">
        <f t="shared" si="28"/>
        <v>0.37451069397345865</v>
      </c>
    </row>
    <row r="986" spans="1:6" ht="12.75">
      <c r="A986" s="15" t="s">
        <v>2630</v>
      </c>
      <c r="B986" s="9">
        <f>SUM(B987:B991)</f>
        <v>502060100</v>
      </c>
      <c r="C986" s="9"/>
      <c r="D986" s="9">
        <f>SUM(D987:D991)</f>
        <v>195361490</v>
      </c>
      <c r="E986" s="40"/>
      <c r="F986" s="10">
        <f t="shared" si="28"/>
        <v>0.389119728893015</v>
      </c>
    </row>
    <row r="987" spans="1:6" ht="12.75">
      <c r="A987" s="11" t="s">
        <v>2631</v>
      </c>
      <c r="B987" s="104">
        <v>10756300</v>
      </c>
      <c r="C987" s="104"/>
      <c r="D987" s="104">
        <v>3023720</v>
      </c>
      <c r="E987" s="11"/>
      <c r="F987" s="14">
        <f t="shared" si="28"/>
        <v>0.2811115346355159</v>
      </c>
    </row>
    <row r="988" spans="1:6" ht="12.75">
      <c r="A988" s="11" t="s">
        <v>2632</v>
      </c>
      <c r="B988" s="104">
        <v>325053300</v>
      </c>
      <c r="C988" s="104"/>
      <c r="D988" s="104">
        <v>135921170</v>
      </c>
      <c r="E988" s="11"/>
      <c r="F988" s="14">
        <f t="shared" si="28"/>
        <v>0.4181504079484811</v>
      </c>
    </row>
    <row r="989" spans="1:6" ht="12.75">
      <c r="A989" s="11" t="s">
        <v>2633</v>
      </c>
      <c r="B989" s="104">
        <v>78078000</v>
      </c>
      <c r="C989" s="104"/>
      <c r="D989" s="104">
        <v>27257320</v>
      </c>
      <c r="E989" s="11"/>
      <c r="F989" s="14">
        <f t="shared" si="28"/>
        <v>0.3491037167960245</v>
      </c>
    </row>
    <row r="990" spans="1:6" ht="12.75">
      <c r="A990" s="11" t="s">
        <v>2634</v>
      </c>
      <c r="B990" s="104">
        <v>71158400</v>
      </c>
      <c r="C990" s="104"/>
      <c r="D990" s="104">
        <v>23372270</v>
      </c>
      <c r="E990" s="11"/>
      <c r="F990" s="14">
        <f t="shared" si="28"/>
        <v>0.3284541248819535</v>
      </c>
    </row>
    <row r="991" spans="1:6" ht="12.75">
      <c r="A991" s="11" t="s">
        <v>2635</v>
      </c>
      <c r="B991" s="104">
        <v>17014100</v>
      </c>
      <c r="C991" s="104"/>
      <c r="D991" s="104">
        <v>5787010</v>
      </c>
      <c r="E991" s="11"/>
      <c r="F991" s="14">
        <f t="shared" si="28"/>
        <v>0.3401302449145121</v>
      </c>
    </row>
    <row r="992" spans="1:6" ht="12.75">
      <c r="A992" s="15" t="s">
        <v>2636</v>
      </c>
      <c r="B992" s="9">
        <f>SUM(B993:B995)</f>
        <v>157071400</v>
      </c>
      <c r="C992" s="9"/>
      <c r="D992" s="9">
        <f>SUM(D993:D995)</f>
        <v>52808970</v>
      </c>
      <c r="E992" s="40"/>
      <c r="F992" s="10">
        <f t="shared" si="28"/>
        <v>0.33620996565892963</v>
      </c>
    </row>
    <row r="993" spans="1:6" ht="12.75">
      <c r="A993" s="11" t="s">
        <v>2637</v>
      </c>
      <c r="B993" s="104">
        <v>52920900</v>
      </c>
      <c r="C993" s="104"/>
      <c r="D993" s="104">
        <v>15668040</v>
      </c>
      <c r="E993" s="11"/>
      <c r="F993" s="14">
        <f t="shared" si="28"/>
        <v>0.29606525966111685</v>
      </c>
    </row>
    <row r="994" spans="1:6" ht="12.75">
      <c r="A994" s="11" t="s">
        <v>1731</v>
      </c>
      <c r="B994" s="104">
        <v>64717100</v>
      </c>
      <c r="C994" s="104"/>
      <c r="D994" s="104">
        <v>24736040</v>
      </c>
      <c r="E994" s="11"/>
      <c r="F994" s="14">
        <f t="shared" si="28"/>
        <v>0.3822179918445048</v>
      </c>
    </row>
    <row r="995" spans="1:6" ht="12.75">
      <c r="A995" s="11" t="s">
        <v>2638</v>
      </c>
      <c r="B995" s="104">
        <v>39433400</v>
      </c>
      <c r="C995" s="104"/>
      <c r="D995" s="104">
        <v>12404890</v>
      </c>
      <c r="E995" s="11"/>
      <c r="F995" s="14">
        <f t="shared" si="28"/>
        <v>0.31457825092434333</v>
      </c>
    </row>
    <row r="996" spans="1:6" ht="12.75">
      <c r="A996" s="11"/>
      <c r="B996" s="56"/>
      <c r="C996" s="56"/>
      <c r="D996" s="56"/>
      <c r="E996" s="11"/>
      <c r="F996" s="42"/>
    </row>
    <row r="997" spans="1:6" ht="12.75">
      <c r="A997" s="11"/>
      <c r="B997" s="13"/>
      <c r="C997" s="13"/>
      <c r="D997" s="13"/>
      <c r="E997" s="11"/>
      <c r="F997" s="42"/>
    </row>
    <row r="998" spans="1:6" ht="12.75">
      <c r="A998" s="43" t="s">
        <v>11</v>
      </c>
      <c r="B998" s="44"/>
      <c r="C998" s="44"/>
      <c r="D998" s="44"/>
      <c r="E998" s="44"/>
      <c r="F998" s="45"/>
    </row>
    <row r="999" spans="1:6" ht="12.75">
      <c r="A999" s="46"/>
      <c r="B999" s="11"/>
      <c r="C999" s="11"/>
      <c r="D999" s="11"/>
      <c r="E999" s="11"/>
      <c r="F999" s="42"/>
    </row>
    <row r="1000" spans="1:6" ht="12.75">
      <c r="A1000" s="19" t="s">
        <v>977</v>
      </c>
      <c r="B1000" s="5">
        <v>2005</v>
      </c>
      <c r="C1000" s="5" t="s">
        <v>978</v>
      </c>
      <c r="D1000" s="5">
        <v>2005</v>
      </c>
      <c r="E1000" s="19"/>
      <c r="F1000" s="47"/>
    </row>
    <row r="1001" spans="1:6" ht="13.5" thickBot="1">
      <c r="A1001" s="48" t="s">
        <v>979</v>
      </c>
      <c r="B1001" s="49" t="s">
        <v>980</v>
      </c>
      <c r="C1001" s="48"/>
      <c r="D1001" s="48" t="s">
        <v>981</v>
      </c>
      <c r="E1001" s="48"/>
      <c r="F1001" s="50" t="s">
        <v>982</v>
      </c>
    </row>
    <row r="1002" spans="1:6" ht="12.75">
      <c r="A1002" s="11"/>
      <c r="B1002" s="13"/>
      <c r="C1002" s="13"/>
      <c r="D1002" s="13"/>
      <c r="E1002" s="11"/>
      <c r="F1002" s="42"/>
    </row>
    <row r="1003" spans="1:6" ht="12.75">
      <c r="A1003" s="15" t="s">
        <v>2639</v>
      </c>
      <c r="B1003" s="9">
        <f>SUM(B1004:B1017)</f>
        <v>325030200</v>
      </c>
      <c r="C1003" s="9"/>
      <c r="D1003" s="9">
        <f>SUM(D1004:D1017)</f>
        <v>89122143</v>
      </c>
      <c r="E1003" s="40"/>
      <c r="F1003" s="10">
        <f aca="true" t="shared" si="29" ref="F1003:F1017">SUM(D1003/B1003)</f>
        <v>0.2741964992791439</v>
      </c>
    </row>
    <row r="1004" spans="1:6" ht="12.75">
      <c r="A1004" s="11" t="s">
        <v>2640</v>
      </c>
      <c r="B1004" s="104">
        <v>54254000</v>
      </c>
      <c r="C1004" s="104"/>
      <c r="D1004" s="104">
        <v>12916050</v>
      </c>
      <c r="E1004" s="11"/>
      <c r="F1004" s="14">
        <f t="shared" si="29"/>
        <v>0.2380663176908615</v>
      </c>
    </row>
    <row r="1005" spans="1:6" ht="12.75">
      <c r="A1005" s="11" t="s">
        <v>2641</v>
      </c>
      <c r="B1005" s="104">
        <v>4833100</v>
      </c>
      <c r="C1005" s="104"/>
      <c r="D1005" s="104">
        <v>1341240</v>
      </c>
      <c r="E1005" s="11"/>
      <c r="F1005" s="14">
        <f t="shared" si="29"/>
        <v>0.27751132813308227</v>
      </c>
    </row>
    <row r="1006" spans="1:6" ht="12.75">
      <c r="A1006" s="11" t="s">
        <v>2642</v>
      </c>
      <c r="B1006" s="104">
        <v>36003100</v>
      </c>
      <c r="C1006" s="104"/>
      <c r="D1006" s="104">
        <v>10371800</v>
      </c>
      <c r="E1006" s="11"/>
      <c r="F1006" s="14">
        <f t="shared" si="29"/>
        <v>0.2880807486022037</v>
      </c>
    </row>
    <row r="1007" spans="1:6" ht="12.75">
      <c r="A1007" s="11" t="s">
        <v>2643</v>
      </c>
      <c r="B1007" s="104">
        <v>70785300</v>
      </c>
      <c r="C1007" s="104"/>
      <c r="D1007" s="104">
        <v>21443240</v>
      </c>
      <c r="E1007" s="11"/>
      <c r="F1007" s="14">
        <f t="shared" si="29"/>
        <v>0.3029335186825513</v>
      </c>
    </row>
    <row r="1008" spans="1:9" ht="12.75">
      <c r="A1008" s="11" t="s">
        <v>2644</v>
      </c>
      <c r="B1008" s="104">
        <v>11148900</v>
      </c>
      <c r="C1008" s="104"/>
      <c r="D1008" s="104">
        <v>2732380</v>
      </c>
      <c r="E1008" s="11"/>
      <c r="F1008" s="14">
        <f t="shared" si="29"/>
        <v>0.2450806806052615</v>
      </c>
      <c r="G1008" s="14"/>
      <c r="H1008" s="14"/>
      <c r="I1008" s="14"/>
    </row>
    <row r="1009" spans="1:9" ht="12.75">
      <c r="A1009" s="11" t="s">
        <v>69</v>
      </c>
      <c r="B1009" s="104">
        <v>25147100</v>
      </c>
      <c r="C1009" s="104"/>
      <c r="D1009" s="104">
        <v>7998460</v>
      </c>
      <c r="E1009" s="11"/>
      <c r="F1009" s="14">
        <f t="shared" si="29"/>
        <v>0.3180668943933893</v>
      </c>
      <c r="G1009" s="14"/>
      <c r="H1009" s="14"/>
      <c r="I1009" s="14"/>
    </row>
    <row r="1010" spans="1:9" ht="12.75">
      <c r="A1010" s="11" t="s">
        <v>70</v>
      </c>
      <c r="B1010" s="104">
        <v>37516100</v>
      </c>
      <c r="C1010" s="104"/>
      <c r="D1010" s="104">
        <v>9168180</v>
      </c>
      <c r="E1010" s="11"/>
      <c r="F1010" s="14">
        <f t="shared" si="29"/>
        <v>0.24437987957170387</v>
      </c>
      <c r="G1010" s="14"/>
      <c r="H1010" s="14"/>
      <c r="I1010" s="14"/>
    </row>
    <row r="1011" spans="1:9" ht="12.75">
      <c r="A1011" s="11" t="s">
        <v>71</v>
      </c>
      <c r="B1011" s="104">
        <v>15444500</v>
      </c>
      <c r="C1011" s="104"/>
      <c r="D1011" s="104">
        <v>4268920</v>
      </c>
      <c r="E1011" s="11"/>
      <c r="F1011" s="14">
        <f t="shared" si="29"/>
        <v>0.27640389782770564</v>
      </c>
      <c r="G1011" s="14"/>
      <c r="H1011" s="14"/>
      <c r="I1011" s="14"/>
    </row>
    <row r="1012" spans="1:9" ht="12.75">
      <c r="A1012" s="11" t="s">
        <v>72</v>
      </c>
      <c r="B1012" s="104">
        <v>7736400</v>
      </c>
      <c r="C1012" s="104"/>
      <c r="D1012" s="104">
        <v>2477800</v>
      </c>
      <c r="E1012" s="11"/>
      <c r="F1012" s="14">
        <f t="shared" si="29"/>
        <v>0.3202781655550385</v>
      </c>
      <c r="G1012" s="14"/>
      <c r="H1012" s="14"/>
      <c r="I1012" s="14"/>
    </row>
    <row r="1013" spans="1:9" ht="12.75">
      <c r="A1013" s="11" t="s">
        <v>73</v>
      </c>
      <c r="B1013" s="104">
        <v>22653800</v>
      </c>
      <c r="C1013" s="104"/>
      <c r="D1013" s="104">
        <v>6389860</v>
      </c>
      <c r="E1013" s="11"/>
      <c r="F1013" s="14">
        <f t="shared" si="29"/>
        <v>0.2820657020014302</v>
      </c>
      <c r="G1013" s="14"/>
      <c r="H1013" s="14"/>
      <c r="I1013" s="14"/>
    </row>
    <row r="1014" spans="1:9" ht="12.75">
      <c r="A1014" s="11" t="s">
        <v>74</v>
      </c>
      <c r="B1014" s="104">
        <v>12581600</v>
      </c>
      <c r="C1014" s="104"/>
      <c r="D1014" s="104">
        <v>3117260</v>
      </c>
      <c r="E1014" s="11"/>
      <c r="F1014" s="14">
        <f t="shared" si="29"/>
        <v>0.24776340052139634</v>
      </c>
      <c r="G1014" s="14"/>
      <c r="H1014" s="14"/>
      <c r="I1014" s="14"/>
    </row>
    <row r="1015" spans="1:9" ht="12.75">
      <c r="A1015" s="11" t="s">
        <v>1825</v>
      </c>
      <c r="B1015" s="104">
        <v>3600300</v>
      </c>
      <c r="C1015" s="104"/>
      <c r="D1015" s="104">
        <v>1133360</v>
      </c>
      <c r="E1015" s="11"/>
      <c r="F1015" s="14">
        <f t="shared" si="29"/>
        <v>0.3147959892231203</v>
      </c>
      <c r="G1015" s="14"/>
      <c r="H1015" s="14"/>
      <c r="I1015" s="14"/>
    </row>
    <row r="1016" spans="1:9" ht="12.75">
      <c r="A1016" s="11" t="s">
        <v>2086</v>
      </c>
      <c r="B1016" s="104">
        <v>20470000</v>
      </c>
      <c r="C1016" s="104"/>
      <c r="D1016" s="104">
        <v>5420850</v>
      </c>
      <c r="E1016" s="11"/>
      <c r="F1016" s="14">
        <f t="shared" si="29"/>
        <v>0.264819247679531</v>
      </c>
      <c r="G1016" s="14"/>
      <c r="H1016" s="14"/>
      <c r="I1016" s="14"/>
    </row>
    <row r="1017" spans="1:9" ht="12.75">
      <c r="A1017" s="11" t="s">
        <v>1825</v>
      </c>
      <c r="B1017" s="104">
        <v>2856000</v>
      </c>
      <c r="C1017" s="104"/>
      <c r="D1017" s="104">
        <v>342743</v>
      </c>
      <c r="E1017" s="11"/>
      <c r="F1017" s="14">
        <f t="shared" si="29"/>
        <v>0.12000805322128852</v>
      </c>
      <c r="G1017" s="14"/>
      <c r="H1017" s="14"/>
      <c r="I1017" s="14"/>
    </row>
    <row r="1018" spans="1:9" ht="12.75">
      <c r="A1018" s="41" t="s">
        <v>75</v>
      </c>
      <c r="B1018" s="13"/>
      <c r="C1018" s="13"/>
      <c r="D1018" s="13"/>
      <c r="E1018" s="11"/>
      <c r="F1018" s="14"/>
      <c r="G1018" s="14"/>
      <c r="H1018" s="14"/>
      <c r="I1018" s="14"/>
    </row>
    <row r="1019" spans="1:6" ht="12.75">
      <c r="A1019" s="15" t="s">
        <v>76</v>
      </c>
      <c r="B1019" s="9">
        <f>SUM(B1020:B1022)</f>
        <v>128970400</v>
      </c>
      <c r="C1019" s="9"/>
      <c r="D1019" s="9">
        <f>SUM(D1020:D1022)</f>
        <v>42017890</v>
      </c>
      <c r="E1019" s="40"/>
      <c r="F1019" s="10">
        <f aca="true" t="shared" si="30" ref="F1019:F1029">SUM(D1019/B1019)</f>
        <v>0.3257948335432006</v>
      </c>
    </row>
    <row r="1020" spans="1:6" ht="12.75">
      <c r="A1020" s="11" t="s">
        <v>77</v>
      </c>
      <c r="B1020" s="104">
        <v>1886900</v>
      </c>
      <c r="C1020" s="104"/>
      <c r="D1020" s="104">
        <v>648760</v>
      </c>
      <c r="E1020" s="11"/>
      <c r="F1020" s="14">
        <f t="shared" si="30"/>
        <v>0.34382320207748157</v>
      </c>
    </row>
    <row r="1021" spans="1:6" ht="12.75">
      <c r="A1021" s="11" t="s">
        <v>78</v>
      </c>
      <c r="B1021" s="104">
        <v>40220500</v>
      </c>
      <c r="C1021" s="104"/>
      <c r="D1021" s="104">
        <v>14437890</v>
      </c>
      <c r="E1021" s="11"/>
      <c r="F1021" s="14">
        <f t="shared" si="30"/>
        <v>0.35896843649382776</v>
      </c>
    </row>
    <row r="1022" spans="1:6" ht="12.75">
      <c r="A1022" s="11" t="s">
        <v>79</v>
      </c>
      <c r="B1022" s="104">
        <v>86863000</v>
      </c>
      <c r="C1022" s="104"/>
      <c r="D1022" s="104">
        <v>26931240</v>
      </c>
      <c r="E1022" s="11"/>
      <c r="F1022" s="14">
        <f t="shared" si="30"/>
        <v>0.31004271093561125</v>
      </c>
    </row>
    <row r="1023" spans="1:6" ht="12.75">
      <c r="A1023" s="15" t="s">
        <v>80</v>
      </c>
      <c r="B1023" s="9">
        <f>SUM(B1024:B1025)</f>
        <v>700572000</v>
      </c>
      <c r="C1023" s="9"/>
      <c r="D1023" s="9">
        <f>SUM(D1024:D1025)</f>
        <v>221773670</v>
      </c>
      <c r="E1023" s="40"/>
      <c r="F1023" s="10">
        <f t="shared" si="30"/>
        <v>0.31656085313144117</v>
      </c>
    </row>
    <row r="1024" spans="1:6" ht="12.75">
      <c r="A1024" s="11" t="s">
        <v>2631</v>
      </c>
      <c r="B1024" s="104">
        <v>72281400</v>
      </c>
      <c r="C1024" s="104"/>
      <c r="D1024" s="104">
        <v>21007200</v>
      </c>
      <c r="E1024" s="11"/>
      <c r="F1024" s="14">
        <f t="shared" si="30"/>
        <v>0.29063078468319653</v>
      </c>
    </row>
    <row r="1025" spans="1:6" ht="12.75">
      <c r="A1025" s="11" t="s">
        <v>2834</v>
      </c>
      <c r="B1025" s="104">
        <v>628290600</v>
      </c>
      <c r="C1025" s="104"/>
      <c r="D1025" s="104">
        <v>200766470</v>
      </c>
      <c r="E1025" s="11"/>
      <c r="F1025" s="14">
        <f t="shared" si="30"/>
        <v>0.3195439658018121</v>
      </c>
    </row>
    <row r="1026" spans="1:6" ht="12.75">
      <c r="A1026" s="15" t="s">
        <v>81</v>
      </c>
      <c r="B1026" s="9">
        <f>SUM(B1027:B1029)</f>
        <v>459918000</v>
      </c>
      <c r="C1026" s="9"/>
      <c r="D1026" s="9">
        <f>SUM(D1027:D1029)</f>
        <v>133966820</v>
      </c>
      <c r="E1026" s="40"/>
      <c r="F1026" s="10">
        <f t="shared" si="30"/>
        <v>0.29128414195573993</v>
      </c>
    </row>
    <row r="1027" spans="1:6" ht="12.75">
      <c r="A1027" s="11" t="s">
        <v>82</v>
      </c>
      <c r="B1027" s="104">
        <v>77952700</v>
      </c>
      <c r="C1027" s="104"/>
      <c r="D1027" s="104">
        <v>22113120</v>
      </c>
      <c r="E1027" s="11"/>
      <c r="F1027" s="14">
        <f t="shared" si="30"/>
        <v>0.28367356101841246</v>
      </c>
    </row>
    <row r="1028" spans="1:6" ht="12.75">
      <c r="A1028" s="11" t="s">
        <v>83</v>
      </c>
      <c r="B1028" s="104">
        <v>167041300</v>
      </c>
      <c r="C1028" s="104"/>
      <c r="D1028" s="104">
        <v>51528440</v>
      </c>
      <c r="E1028" s="11"/>
      <c r="F1028" s="14">
        <f t="shared" si="30"/>
        <v>0.30847724484902833</v>
      </c>
    </row>
    <row r="1029" spans="1:6" ht="12.75">
      <c r="A1029" s="11" t="s">
        <v>84</v>
      </c>
      <c r="B1029" s="104">
        <v>214924000</v>
      </c>
      <c r="C1029" s="104"/>
      <c r="D1029" s="104">
        <v>60325260</v>
      </c>
      <c r="E1029" s="11"/>
      <c r="F1029" s="14">
        <f t="shared" si="30"/>
        <v>0.2806818224116432</v>
      </c>
    </row>
    <row r="1030" spans="1:6" ht="12.75">
      <c r="A1030" s="11"/>
      <c r="B1030" s="11"/>
      <c r="C1030" s="11"/>
      <c r="D1030" s="11"/>
      <c r="E1030" s="11"/>
      <c r="F1030" s="14"/>
    </row>
    <row r="1031" spans="1:6" ht="12.75">
      <c r="A1031" s="11"/>
      <c r="B1031" s="11"/>
      <c r="C1031" s="11"/>
      <c r="D1031" s="11"/>
      <c r="E1031" s="11"/>
      <c r="F1031" s="14"/>
    </row>
    <row r="1032" spans="1:6" ht="15.75">
      <c r="A1032" s="51" t="s">
        <v>2015</v>
      </c>
      <c r="B1032" s="9">
        <f>+B948+B952+B962+B966+B972+B978+B986+B992+B1003+B1019+B1023+B1026</f>
        <v>3583253100</v>
      </c>
      <c r="C1032" s="9"/>
      <c r="D1032" s="9">
        <f>+D948+D952+D962+D966+D972+D978+D986+D992+D1003+D1019+D1023+D1026</f>
        <v>1122889723</v>
      </c>
      <c r="E1032" s="40"/>
      <c r="F1032" s="10">
        <f>SUM(D1032/B1032)</f>
        <v>0.31337159046900703</v>
      </c>
    </row>
    <row r="1033" spans="1:6" ht="12.75">
      <c r="A1033" s="17"/>
      <c r="B1033" s="17"/>
      <c r="C1033" s="17"/>
      <c r="D1033" s="17"/>
      <c r="E1033" s="17"/>
      <c r="F1033" s="14"/>
    </row>
    <row r="1034" spans="1:6" ht="12.75">
      <c r="A1034" s="17"/>
      <c r="B1034" s="17"/>
      <c r="C1034" s="17"/>
      <c r="D1034" s="17"/>
      <c r="E1034" s="17"/>
      <c r="F1034" s="31"/>
    </row>
    <row r="1035" spans="1:6" ht="12.75">
      <c r="A1035" s="17" t="s">
        <v>85</v>
      </c>
      <c r="B1035" s="17" t="s">
        <v>86</v>
      </c>
      <c r="C1035" s="17"/>
      <c r="D1035" s="17" t="s">
        <v>87</v>
      </c>
      <c r="E1035" s="36"/>
      <c r="F1035" s="31"/>
    </row>
    <row r="1036" spans="1:6" ht="12.75">
      <c r="A1036" s="17" t="s">
        <v>88</v>
      </c>
      <c r="B1036" s="17" t="s">
        <v>86</v>
      </c>
      <c r="C1036" s="17"/>
      <c r="D1036" s="17" t="s">
        <v>87</v>
      </c>
      <c r="E1036" s="36"/>
      <c r="F1036" s="31"/>
    </row>
    <row r="1037" spans="1:6" ht="12.75">
      <c r="A1037" s="17" t="s">
        <v>89</v>
      </c>
      <c r="B1037" s="17" t="s">
        <v>90</v>
      </c>
      <c r="C1037" s="17"/>
      <c r="D1037" s="17" t="s">
        <v>91</v>
      </c>
      <c r="E1037" s="36"/>
      <c r="F1037" s="31"/>
    </row>
    <row r="1038" spans="1:6" ht="12.75">
      <c r="A1038" s="17"/>
      <c r="B1038" s="17"/>
      <c r="C1038" s="17"/>
      <c r="D1038" s="17"/>
      <c r="E1038" s="17"/>
      <c r="F1038" s="31"/>
    </row>
    <row r="1039" spans="1:6" ht="12.75">
      <c r="A1039" s="43" t="s">
        <v>92</v>
      </c>
      <c r="B1039" s="44"/>
      <c r="C1039" s="44"/>
      <c r="D1039" s="44"/>
      <c r="E1039" s="44"/>
      <c r="F1039" s="45"/>
    </row>
    <row r="1040" spans="1:6" ht="12.75">
      <c r="A1040" s="46"/>
      <c r="B1040" s="11"/>
      <c r="C1040" s="11"/>
      <c r="D1040" s="11"/>
      <c r="E1040" s="11"/>
      <c r="F1040" s="42"/>
    </row>
    <row r="1041" spans="1:6" ht="12.75">
      <c r="A1041" s="19" t="s">
        <v>977</v>
      </c>
      <c r="B1041" s="5">
        <v>2005</v>
      </c>
      <c r="C1041" s="5" t="s">
        <v>978</v>
      </c>
      <c r="D1041" s="5">
        <v>2005</v>
      </c>
      <c r="E1041" s="19"/>
      <c r="F1041" s="47"/>
    </row>
    <row r="1042" spans="1:6" ht="13.5" thickBot="1">
      <c r="A1042" s="48" t="s">
        <v>979</v>
      </c>
      <c r="B1042" s="49" t="s">
        <v>980</v>
      </c>
      <c r="C1042" s="48"/>
      <c r="D1042" s="48" t="s">
        <v>981</v>
      </c>
      <c r="E1042" s="48"/>
      <c r="F1042" s="50" t="s">
        <v>982</v>
      </c>
    </row>
    <row r="1043" spans="1:6" ht="12.75">
      <c r="A1043" s="11"/>
      <c r="B1043" s="13"/>
      <c r="C1043" s="13"/>
      <c r="D1043" s="13"/>
      <c r="E1043" s="11"/>
      <c r="F1043" s="42"/>
    </row>
    <row r="1044" spans="1:6" ht="12.75">
      <c r="A1044" s="8" t="s">
        <v>93</v>
      </c>
      <c r="B1044" s="9">
        <f>SUM(B1045:B1051)</f>
        <v>176889500</v>
      </c>
      <c r="C1044" s="9"/>
      <c r="D1044" s="9">
        <f>SUM(D1045:D1051)</f>
        <v>68550615</v>
      </c>
      <c r="E1044" s="40"/>
      <c r="F1044" s="10">
        <f aca="true" t="shared" si="31" ref="F1044:F1051">SUM(D1044/B1044)</f>
        <v>0.38753354495320524</v>
      </c>
    </row>
    <row r="1045" spans="1:6" ht="12.75">
      <c r="A1045" s="17" t="s">
        <v>94</v>
      </c>
      <c r="B1045" s="115">
        <v>2427300</v>
      </c>
      <c r="C1045" s="115"/>
      <c r="D1045" s="115">
        <v>1079845</v>
      </c>
      <c r="E1045" s="17"/>
      <c r="F1045" s="14">
        <f t="shared" si="31"/>
        <v>0.4448749639517159</v>
      </c>
    </row>
    <row r="1046" spans="1:6" ht="12.75">
      <c r="A1046" s="17" t="s">
        <v>95</v>
      </c>
      <c r="B1046" s="115">
        <v>42028900</v>
      </c>
      <c r="C1046" s="115"/>
      <c r="D1046" s="115">
        <v>20200490</v>
      </c>
      <c r="E1046" s="17"/>
      <c r="F1046" s="14">
        <f t="shared" si="31"/>
        <v>0.4806333261160773</v>
      </c>
    </row>
    <row r="1047" spans="1:6" ht="12.75">
      <c r="A1047" s="17" t="s">
        <v>96</v>
      </c>
      <c r="B1047" s="115">
        <v>15938700</v>
      </c>
      <c r="C1047" s="115"/>
      <c r="D1047" s="115">
        <v>5588039</v>
      </c>
      <c r="E1047" s="17"/>
      <c r="F1047" s="14">
        <f t="shared" si="31"/>
        <v>0.3505956571113077</v>
      </c>
    </row>
    <row r="1048" spans="1:6" ht="12.75">
      <c r="A1048" s="17" t="s">
        <v>97</v>
      </c>
      <c r="B1048" s="115">
        <v>14984700</v>
      </c>
      <c r="C1048" s="115"/>
      <c r="D1048" s="115">
        <v>4557051</v>
      </c>
      <c r="E1048" s="17"/>
      <c r="F1048" s="14">
        <f t="shared" si="31"/>
        <v>0.30411359586778514</v>
      </c>
    </row>
    <row r="1049" spans="1:6" ht="12.75">
      <c r="A1049" s="17" t="s">
        <v>98</v>
      </c>
      <c r="B1049" s="115">
        <v>15315200</v>
      </c>
      <c r="C1049" s="115"/>
      <c r="D1049" s="115">
        <v>4783610</v>
      </c>
      <c r="E1049" s="17"/>
      <c r="F1049" s="14">
        <f t="shared" si="31"/>
        <v>0.31234394588382786</v>
      </c>
    </row>
    <row r="1050" spans="1:6" ht="12.75">
      <c r="A1050" s="17" t="s">
        <v>79</v>
      </c>
      <c r="B1050" s="115">
        <v>6156300</v>
      </c>
      <c r="C1050" s="115"/>
      <c r="D1050" s="115">
        <v>1859450</v>
      </c>
      <c r="E1050" s="17"/>
      <c r="F1050" s="14">
        <f t="shared" si="31"/>
        <v>0.30204018647564285</v>
      </c>
    </row>
    <row r="1051" spans="1:6" ht="12.75">
      <c r="A1051" s="17" t="s">
        <v>1827</v>
      </c>
      <c r="B1051" s="115">
        <v>80038400</v>
      </c>
      <c r="C1051" s="115"/>
      <c r="D1051" s="115">
        <v>30482130</v>
      </c>
      <c r="E1051" s="17"/>
      <c r="F1051" s="14">
        <f t="shared" si="31"/>
        <v>0.38084381996641614</v>
      </c>
    </row>
    <row r="1052" spans="1:6" ht="12.75">
      <c r="A1052" s="17"/>
      <c r="B1052" s="57"/>
      <c r="C1052" s="57"/>
      <c r="D1052" s="57"/>
      <c r="E1052" s="17"/>
      <c r="F1052" s="14"/>
    </row>
    <row r="1053" spans="1:6" ht="12.75">
      <c r="A1053" s="17"/>
      <c r="B1053" s="17"/>
      <c r="C1053" s="17"/>
      <c r="D1053" s="17"/>
      <c r="E1053" s="17"/>
      <c r="F1053" s="14"/>
    </row>
    <row r="1054" spans="1:6" ht="15.75">
      <c r="A1054" s="22" t="s">
        <v>2015</v>
      </c>
      <c r="B1054" s="9">
        <f>SUM(B1044)</f>
        <v>176889500</v>
      </c>
      <c r="C1054" s="9"/>
      <c r="D1054" s="9">
        <f>SUM(D1044)</f>
        <v>68550615</v>
      </c>
      <c r="E1054" s="40"/>
      <c r="F1054" s="10">
        <f>SUM(D1054/B1054)</f>
        <v>0.38753354495320524</v>
      </c>
    </row>
    <row r="1055" spans="1:6" ht="12.75">
      <c r="A1055" s="17"/>
      <c r="B1055" s="17"/>
      <c r="C1055" s="17"/>
      <c r="D1055" s="17"/>
      <c r="E1055" s="17"/>
      <c r="F1055" s="14"/>
    </row>
    <row r="1056" spans="1:6" ht="12.75">
      <c r="A1056" s="17"/>
      <c r="B1056" s="17"/>
      <c r="C1056" s="17"/>
      <c r="D1056" s="17"/>
      <c r="E1056" s="17"/>
      <c r="F1056" s="31"/>
    </row>
    <row r="1057" spans="1:6" ht="12.75">
      <c r="A1057" s="43" t="s">
        <v>1828</v>
      </c>
      <c r="B1057" s="44"/>
      <c r="C1057" s="44"/>
      <c r="D1057" s="44"/>
      <c r="E1057" s="44"/>
      <c r="F1057" s="45"/>
    </row>
    <row r="1058" spans="1:6" ht="12.75">
      <c r="A1058" s="46"/>
      <c r="B1058" s="11"/>
      <c r="C1058" s="11"/>
      <c r="D1058" s="11"/>
      <c r="E1058" s="11"/>
      <c r="F1058" s="42"/>
    </row>
    <row r="1059" spans="1:6" ht="12.75">
      <c r="A1059" s="19" t="s">
        <v>977</v>
      </c>
      <c r="B1059" s="5">
        <v>2005</v>
      </c>
      <c r="C1059" s="5" t="s">
        <v>978</v>
      </c>
      <c r="D1059" s="5">
        <v>2005</v>
      </c>
      <c r="E1059" s="19"/>
      <c r="F1059" s="47"/>
    </row>
    <row r="1060" spans="1:6" ht="13.5" thickBot="1">
      <c r="A1060" s="48" t="s">
        <v>979</v>
      </c>
      <c r="B1060" s="49" t="s">
        <v>980</v>
      </c>
      <c r="C1060" s="48"/>
      <c r="D1060" s="48" t="s">
        <v>981</v>
      </c>
      <c r="E1060" s="48"/>
      <c r="F1060" s="50" t="s">
        <v>982</v>
      </c>
    </row>
    <row r="1061" spans="1:6" ht="12.75">
      <c r="A1061" s="11"/>
      <c r="B1061" s="13"/>
      <c r="C1061" s="13"/>
      <c r="D1061" s="13"/>
      <c r="E1061" s="11"/>
      <c r="F1061" s="42"/>
    </row>
    <row r="1062" spans="1:6" ht="12.75">
      <c r="A1062" s="8" t="s">
        <v>1829</v>
      </c>
      <c r="B1062" s="9">
        <f>SUM(B1063:B1065)</f>
        <v>947156600</v>
      </c>
      <c r="C1062" s="9"/>
      <c r="D1062" s="9">
        <f>SUM(D1063:D1065)</f>
        <v>487571679</v>
      </c>
      <c r="E1062" s="40"/>
      <c r="F1062" s="10">
        <f aca="true" t="shared" si="32" ref="F1062:F1082">SUM(D1062/B1062)</f>
        <v>0.5147740922673189</v>
      </c>
    </row>
    <row r="1063" spans="1:6" ht="12.75">
      <c r="A1063" s="17" t="s">
        <v>1830</v>
      </c>
      <c r="B1063" s="108">
        <v>152607700</v>
      </c>
      <c r="C1063" s="108"/>
      <c r="D1063" s="108">
        <v>89820982</v>
      </c>
      <c r="E1063" s="17"/>
      <c r="F1063" s="14">
        <f t="shared" si="32"/>
        <v>0.5885743773086155</v>
      </c>
    </row>
    <row r="1064" spans="1:6" ht="12.75">
      <c r="A1064" s="17" t="s">
        <v>1831</v>
      </c>
      <c r="B1064" s="108">
        <v>252785400</v>
      </c>
      <c r="C1064" s="108"/>
      <c r="D1064" s="108">
        <v>130811999</v>
      </c>
      <c r="E1064" s="17"/>
      <c r="F1064" s="14">
        <f t="shared" si="32"/>
        <v>0.5174824139368809</v>
      </c>
    </row>
    <row r="1065" spans="1:6" ht="12.75">
      <c r="A1065" s="17" t="s">
        <v>1832</v>
      </c>
      <c r="B1065" s="108">
        <v>541763500</v>
      </c>
      <c r="C1065" s="108"/>
      <c r="D1065" s="108">
        <v>266938698</v>
      </c>
      <c r="E1065" s="17"/>
      <c r="F1065" s="14">
        <f t="shared" si="32"/>
        <v>0.49272182049916613</v>
      </c>
    </row>
    <row r="1066" spans="1:6" ht="12.75">
      <c r="A1066" s="8" t="s">
        <v>1833</v>
      </c>
      <c r="B1066" s="9">
        <f>SUM(B1067:B1072)</f>
        <v>644016800</v>
      </c>
      <c r="C1066" s="9"/>
      <c r="D1066" s="9">
        <f>SUM(D1067:D1072)</f>
        <v>347273617</v>
      </c>
      <c r="E1066" s="40"/>
      <c r="F1066" s="10">
        <f t="shared" si="32"/>
        <v>0.5392306800071054</v>
      </c>
    </row>
    <row r="1067" spans="1:6" ht="12.75">
      <c r="A1067" s="17" t="s">
        <v>1834</v>
      </c>
      <c r="B1067" s="108">
        <v>109131900</v>
      </c>
      <c r="C1067" s="108"/>
      <c r="D1067" s="108">
        <v>56456929</v>
      </c>
      <c r="E1067" s="17"/>
      <c r="F1067" s="14">
        <f t="shared" si="32"/>
        <v>0.5173274633723045</v>
      </c>
    </row>
    <row r="1068" spans="1:6" ht="12.75">
      <c r="A1068" s="17" t="s">
        <v>2175</v>
      </c>
      <c r="B1068" s="108">
        <v>177224000</v>
      </c>
      <c r="C1068" s="108"/>
      <c r="D1068" s="108">
        <v>94133061</v>
      </c>
      <c r="E1068" s="17"/>
      <c r="F1068" s="14">
        <f t="shared" si="32"/>
        <v>0.5311530097503724</v>
      </c>
    </row>
    <row r="1069" spans="1:6" ht="12.75">
      <c r="A1069" s="17" t="s">
        <v>1835</v>
      </c>
      <c r="B1069" s="108">
        <v>137097100</v>
      </c>
      <c r="C1069" s="108"/>
      <c r="D1069" s="108">
        <v>80461078</v>
      </c>
      <c r="E1069" s="17"/>
      <c r="F1069" s="14">
        <f t="shared" si="32"/>
        <v>0.5868911742115624</v>
      </c>
    </row>
    <row r="1070" spans="1:6" ht="12.75">
      <c r="A1070" s="17" t="s">
        <v>115</v>
      </c>
      <c r="B1070" s="108">
        <v>199180200</v>
      </c>
      <c r="C1070" s="108"/>
      <c r="D1070" s="108">
        <v>101962153</v>
      </c>
      <c r="E1070" s="17"/>
      <c r="F1070" s="14">
        <f t="shared" si="32"/>
        <v>0.5119090803202326</v>
      </c>
    </row>
    <row r="1071" spans="1:6" ht="12.75">
      <c r="A1071" s="17" t="s">
        <v>116</v>
      </c>
      <c r="B1071" s="108">
        <v>14304000</v>
      </c>
      <c r="C1071" s="108"/>
      <c r="D1071" s="108">
        <v>9075181</v>
      </c>
      <c r="E1071" s="17"/>
      <c r="F1071" s="14">
        <f t="shared" si="32"/>
        <v>0.6344505732662192</v>
      </c>
    </row>
    <row r="1072" spans="1:6" ht="12.75">
      <c r="A1072" s="17" t="s">
        <v>117</v>
      </c>
      <c r="B1072" s="108">
        <v>7079600</v>
      </c>
      <c r="C1072" s="108"/>
      <c r="D1072" s="108">
        <v>5185215</v>
      </c>
      <c r="E1072" s="17"/>
      <c r="F1072" s="14">
        <f t="shared" si="32"/>
        <v>0.7324163794564664</v>
      </c>
    </row>
    <row r="1073" spans="1:6" ht="12.75">
      <c r="A1073" s="8" t="s">
        <v>118</v>
      </c>
      <c r="B1073" s="9">
        <f>SUM(B1074:B1077)</f>
        <v>503592600</v>
      </c>
      <c r="C1073" s="9"/>
      <c r="D1073" s="9">
        <f>SUM(D1074:D1077)</f>
        <v>276233433</v>
      </c>
      <c r="E1073" s="40"/>
      <c r="F1073" s="10">
        <f t="shared" si="32"/>
        <v>0.5485255998598867</v>
      </c>
    </row>
    <row r="1074" spans="1:6" ht="12.75">
      <c r="A1074" s="17" t="s">
        <v>119</v>
      </c>
      <c r="B1074" s="108">
        <v>25759500</v>
      </c>
      <c r="C1074" s="108"/>
      <c r="D1074" s="108">
        <v>14558348</v>
      </c>
      <c r="E1074" s="17"/>
      <c r="F1074" s="14">
        <f t="shared" si="32"/>
        <v>0.5651642306721792</v>
      </c>
    </row>
    <row r="1075" spans="1:6" ht="12.75">
      <c r="A1075" s="17" t="s">
        <v>120</v>
      </c>
      <c r="B1075" s="108">
        <v>117317200</v>
      </c>
      <c r="C1075" s="108"/>
      <c r="D1075" s="108">
        <v>64059674</v>
      </c>
      <c r="E1075" s="17"/>
      <c r="F1075" s="14">
        <f t="shared" si="32"/>
        <v>0.5460382109358218</v>
      </c>
    </row>
    <row r="1076" spans="1:6" ht="12.75">
      <c r="A1076" s="17" t="s">
        <v>121</v>
      </c>
      <c r="B1076" s="108">
        <v>157035100</v>
      </c>
      <c r="C1076" s="108"/>
      <c r="D1076" s="108">
        <v>90423856</v>
      </c>
      <c r="E1076" s="17"/>
      <c r="F1076" s="14">
        <f t="shared" si="32"/>
        <v>0.5758193932439308</v>
      </c>
    </row>
    <row r="1077" spans="1:6" ht="12.75">
      <c r="A1077" s="17" t="s">
        <v>122</v>
      </c>
      <c r="B1077" s="108">
        <v>203480800</v>
      </c>
      <c r="C1077" s="108"/>
      <c r="D1077" s="108">
        <v>107191555</v>
      </c>
      <c r="E1077" s="17"/>
      <c r="F1077" s="14">
        <f t="shared" si="32"/>
        <v>0.5267895300195399</v>
      </c>
    </row>
    <row r="1078" spans="1:6" ht="12.75">
      <c r="A1078" s="8" t="s">
        <v>123</v>
      </c>
      <c r="B1078" s="9">
        <f>SUM(B1079:B1082)</f>
        <v>274373100</v>
      </c>
      <c r="C1078" s="9"/>
      <c r="D1078" s="9">
        <f>SUM(D1079:D1082)</f>
        <v>156570399</v>
      </c>
      <c r="E1078" s="40"/>
      <c r="F1078" s="10">
        <f t="shared" si="32"/>
        <v>0.570647774872974</v>
      </c>
    </row>
    <row r="1079" spans="1:6" ht="12.75">
      <c r="A1079" s="17" t="s">
        <v>124</v>
      </c>
      <c r="B1079" s="108">
        <v>54315600</v>
      </c>
      <c r="C1079" s="108"/>
      <c r="D1079" s="108">
        <v>32856300</v>
      </c>
      <c r="E1079" s="17"/>
      <c r="F1079" s="14">
        <f t="shared" si="32"/>
        <v>0.6049146101672448</v>
      </c>
    </row>
    <row r="1080" spans="1:6" ht="12.75">
      <c r="A1080" s="17" t="s">
        <v>125</v>
      </c>
      <c r="B1080" s="108">
        <v>114394300</v>
      </c>
      <c r="C1080" s="108"/>
      <c r="D1080" s="108">
        <v>60484816</v>
      </c>
      <c r="E1080" s="17"/>
      <c r="F1080" s="14">
        <f t="shared" si="32"/>
        <v>0.5287397711249598</v>
      </c>
    </row>
    <row r="1081" spans="1:6" ht="12.75">
      <c r="A1081" s="17" t="s">
        <v>126</v>
      </c>
      <c r="B1081" s="108">
        <v>69774300</v>
      </c>
      <c r="C1081" s="108"/>
      <c r="D1081" s="108">
        <v>42114798</v>
      </c>
      <c r="E1081" s="17"/>
      <c r="F1081" s="14">
        <f t="shared" si="32"/>
        <v>0.6035861054858307</v>
      </c>
    </row>
    <row r="1082" spans="1:6" ht="12.75">
      <c r="A1082" s="17" t="s">
        <v>2242</v>
      </c>
      <c r="B1082" s="108">
        <v>35888900</v>
      </c>
      <c r="C1082" s="108"/>
      <c r="D1082" s="108">
        <v>21114485</v>
      </c>
      <c r="E1082" s="17"/>
      <c r="F1082" s="14">
        <f t="shared" si="32"/>
        <v>0.588329121260334</v>
      </c>
    </row>
    <row r="1083" spans="1:6" ht="12.75">
      <c r="A1083" s="38" t="s">
        <v>127</v>
      </c>
      <c r="B1083" s="29"/>
      <c r="C1083" s="29"/>
      <c r="D1083" s="29"/>
      <c r="E1083" s="17"/>
      <c r="F1083" s="14"/>
    </row>
    <row r="1084" spans="1:6" ht="12.75">
      <c r="A1084" s="8" t="s">
        <v>128</v>
      </c>
      <c r="B1084" s="9">
        <f>SUM(B1085:B1090)</f>
        <v>212391700</v>
      </c>
      <c r="C1084" s="9"/>
      <c r="D1084" s="9">
        <f>SUM(D1085:D1090)</f>
        <v>126969633</v>
      </c>
      <c r="E1084" s="40"/>
      <c r="F1084" s="10">
        <f aca="true" t="shared" si="33" ref="F1084:F1090">SUM(D1084/B1084)</f>
        <v>0.5978088268044373</v>
      </c>
    </row>
    <row r="1085" spans="1:6" ht="12.75">
      <c r="A1085" s="17" t="s">
        <v>129</v>
      </c>
      <c r="B1085" s="108">
        <v>8625400</v>
      </c>
      <c r="C1085" s="108"/>
      <c r="D1085" s="108">
        <v>5091255</v>
      </c>
      <c r="E1085" s="17"/>
      <c r="F1085" s="14">
        <f t="shared" si="33"/>
        <v>0.5902630602638719</v>
      </c>
    </row>
    <row r="1086" spans="1:6" ht="12.75">
      <c r="A1086" s="17" t="s">
        <v>1831</v>
      </c>
      <c r="B1086" s="108">
        <v>76251100</v>
      </c>
      <c r="C1086" s="108"/>
      <c r="D1086" s="108">
        <v>44243123</v>
      </c>
      <c r="E1086" s="17"/>
      <c r="F1086" s="14">
        <f t="shared" si="33"/>
        <v>0.5802293081673576</v>
      </c>
    </row>
    <row r="1087" spans="1:6" ht="12.75">
      <c r="A1087" s="17" t="s">
        <v>130</v>
      </c>
      <c r="B1087" s="108">
        <v>9610400</v>
      </c>
      <c r="C1087" s="108"/>
      <c r="D1087" s="108">
        <v>5494648</v>
      </c>
      <c r="E1087" s="17"/>
      <c r="F1087" s="14">
        <f t="shared" si="33"/>
        <v>0.5717397819029385</v>
      </c>
    </row>
    <row r="1088" spans="1:6" ht="12.75">
      <c r="A1088" s="17" t="s">
        <v>131</v>
      </c>
      <c r="B1088" s="108">
        <v>20234300</v>
      </c>
      <c r="C1088" s="108"/>
      <c r="D1088" s="108">
        <v>11188113</v>
      </c>
      <c r="E1088" s="17"/>
      <c r="F1088" s="14">
        <f t="shared" si="33"/>
        <v>0.5529280973396659</v>
      </c>
    </row>
    <row r="1089" spans="1:6" ht="12.75">
      <c r="A1089" s="17" t="s">
        <v>132</v>
      </c>
      <c r="B1089" s="108">
        <v>42224400</v>
      </c>
      <c r="C1089" s="108"/>
      <c r="D1089" s="108">
        <v>23864280</v>
      </c>
      <c r="E1089" s="17"/>
      <c r="F1089" s="14">
        <f t="shared" si="33"/>
        <v>0.5651774803194362</v>
      </c>
    </row>
    <row r="1090" spans="1:6" ht="12.75">
      <c r="A1090" s="17" t="s">
        <v>133</v>
      </c>
      <c r="B1090" s="108">
        <v>55446100</v>
      </c>
      <c r="C1090" s="108"/>
      <c r="D1090" s="108">
        <v>37088214</v>
      </c>
      <c r="E1090" s="17"/>
      <c r="F1090" s="14">
        <f t="shared" si="33"/>
        <v>0.6689057300693827</v>
      </c>
    </row>
    <row r="1091" spans="1:6" ht="12.75">
      <c r="A1091" s="17"/>
      <c r="B1091" s="29"/>
      <c r="C1091" s="29"/>
      <c r="D1091" s="29"/>
      <c r="E1091" s="17"/>
      <c r="F1091" s="14"/>
    </row>
    <row r="1092" spans="1:11" ht="12.75">
      <c r="A1092" s="17"/>
      <c r="B1092" s="58"/>
      <c r="C1092" s="58"/>
      <c r="D1092" s="58"/>
      <c r="E1092" s="59"/>
      <c r="F1092" s="14"/>
      <c r="G1092" s="59"/>
      <c r="H1092" s="59"/>
      <c r="I1092" s="59"/>
      <c r="J1092" s="59"/>
      <c r="K1092" s="59"/>
    </row>
    <row r="1093" spans="1:11" ht="15.75">
      <c r="A1093" s="22" t="s">
        <v>2015</v>
      </c>
      <c r="B1093" s="9">
        <f>+B1062+B1066+B1073+B1078+B1084</f>
        <v>2581530800</v>
      </c>
      <c r="C1093" s="9"/>
      <c r="D1093" s="9">
        <f>+D1062+D1066+D1073+D1078+D1084</f>
        <v>1394618761</v>
      </c>
      <c r="E1093" s="40"/>
      <c r="F1093" s="10">
        <f>SUM(D1093/B1093)</f>
        <v>0.5402293712707205</v>
      </c>
      <c r="G1093" s="59"/>
      <c r="H1093" s="59"/>
      <c r="I1093" s="59"/>
      <c r="J1093" s="59"/>
      <c r="K1093" s="59"/>
    </row>
    <row r="1094" spans="1:6" ht="12.75">
      <c r="A1094" s="17"/>
      <c r="B1094" s="29"/>
      <c r="C1094" s="29"/>
      <c r="D1094" s="29"/>
      <c r="E1094" s="17"/>
      <c r="F1094" s="31"/>
    </row>
    <row r="1095" spans="1:6" ht="12.75">
      <c r="A1095" s="17"/>
      <c r="B1095" s="29"/>
      <c r="C1095" s="29"/>
      <c r="D1095" s="29"/>
      <c r="E1095" s="17"/>
      <c r="F1095" s="31"/>
    </row>
    <row r="1096" spans="1:6" ht="12.75">
      <c r="A1096" s="17" t="s">
        <v>134</v>
      </c>
      <c r="B1096" s="29" t="s">
        <v>1847</v>
      </c>
      <c r="C1096" s="29"/>
      <c r="D1096" s="29" t="s">
        <v>1848</v>
      </c>
      <c r="E1096" s="36"/>
      <c r="F1096" s="31"/>
    </row>
    <row r="1097" spans="1:6" ht="12.75">
      <c r="A1097" s="17" t="s">
        <v>1849</v>
      </c>
      <c r="B1097" s="29" t="s">
        <v>1847</v>
      </c>
      <c r="C1097" s="29"/>
      <c r="D1097" s="29" t="s">
        <v>1848</v>
      </c>
      <c r="E1097" s="36"/>
      <c r="F1097" s="31"/>
    </row>
    <row r="1098" spans="1:6" ht="12.75">
      <c r="A1098" s="17"/>
      <c r="B1098" s="29"/>
      <c r="C1098" s="29"/>
      <c r="D1098" s="29"/>
      <c r="E1098" s="17"/>
      <c r="F1098" s="31"/>
    </row>
    <row r="1099" spans="1:6" ht="12.75">
      <c r="A1099" s="43" t="s">
        <v>1850</v>
      </c>
      <c r="B1099" s="44"/>
      <c r="C1099" s="44"/>
      <c r="D1099" s="44"/>
      <c r="E1099" s="44"/>
      <c r="F1099" s="45"/>
    </row>
    <row r="1100" spans="1:6" ht="12.75">
      <c r="A1100" s="46"/>
      <c r="B1100" s="11"/>
      <c r="C1100" s="11"/>
      <c r="D1100" s="11"/>
      <c r="E1100" s="11"/>
      <c r="F1100" s="42"/>
    </row>
    <row r="1101" spans="1:6" ht="12.75">
      <c r="A1101" s="19" t="s">
        <v>977</v>
      </c>
      <c r="B1101" s="5">
        <v>2005</v>
      </c>
      <c r="C1101" s="5" t="s">
        <v>978</v>
      </c>
      <c r="D1101" s="5">
        <v>2005</v>
      </c>
      <c r="E1101" s="19"/>
      <c r="F1101" s="47"/>
    </row>
    <row r="1102" spans="1:6" ht="13.5" thickBot="1">
      <c r="A1102" s="48" t="s">
        <v>979</v>
      </c>
      <c r="B1102" s="49" t="s">
        <v>980</v>
      </c>
      <c r="C1102" s="48"/>
      <c r="D1102" s="48" t="s">
        <v>981</v>
      </c>
      <c r="E1102" s="48"/>
      <c r="F1102" s="50" t="s">
        <v>982</v>
      </c>
    </row>
    <row r="1103" spans="1:6" ht="12.75">
      <c r="A1103" s="11"/>
      <c r="B1103" s="13"/>
      <c r="C1103" s="13"/>
      <c r="D1103" s="13"/>
      <c r="E1103" s="11"/>
      <c r="F1103" s="42"/>
    </row>
    <row r="1104" spans="1:6" ht="12.75">
      <c r="A1104" s="8" t="s">
        <v>1851</v>
      </c>
      <c r="B1104" s="35">
        <f>SUM(B1105:B1116)</f>
        <v>440313500</v>
      </c>
      <c r="C1104" s="35"/>
      <c r="D1104" s="35">
        <f>SUM(D1105:D1116)</f>
        <v>206570905</v>
      </c>
      <c r="E1104" s="37"/>
      <c r="F1104" s="10">
        <f aca="true" t="shared" si="34" ref="F1104:F1138">SUM(D1104/B1104)</f>
        <v>0.46914506368757714</v>
      </c>
    </row>
    <row r="1105" spans="1:6" ht="12.75">
      <c r="A1105" s="17" t="s">
        <v>2066</v>
      </c>
      <c r="B1105" s="108">
        <v>107678900</v>
      </c>
      <c r="C1105" s="108"/>
      <c r="D1105" s="108">
        <v>52897595</v>
      </c>
      <c r="E1105" s="17"/>
      <c r="F1105" s="14">
        <f t="shared" si="34"/>
        <v>0.4912531145841943</v>
      </c>
    </row>
    <row r="1106" spans="1:6" ht="12.75">
      <c r="A1106" s="17" t="s">
        <v>1852</v>
      </c>
      <c r="B1106" s="108">
        <v>15648600</v>
      </c>
      <c r="C1106" s="108"/>
      <c r="D1106" s="108">
        <v>7488430</v>
      </c>
      <c r="E1106" s="17"/>
      <c r="F1106" s="14">
        <f t="shared" si="34"/>
        <v>0.47853673811075753</v>
      </c>
    </row>
    <row r="1107" spans="1:6" ht="12.75">
      <c r="A1107" s="17" t="s">
        <v>1853</v>
      </c>
      <c r="B1107" s="108">
        <v>19079400</v>
      </c>
      <c r="C1107" s="108"/>
      <c r="D1107" s="108">
        <v>9445900</v>
      </c>
      <c r="E1107" s="17"/>
      <c r="F1107" s="14">
        <f t="shared" si="34"/>
        <v>0.4950837028418084</v>
      </c>
    </row>
    <row r="1108" spans="1:6" ht="12.75">
      <c r="A1108" s="17" t="s">
        <v>1854</v>
      </c>
      <c r="B1108" s="108">
        <v>27879600</v>
      </c>
      <c r="C1108" s="108"/>
      <c r="D1108" s="108">
        <v>13489585</v>
      </c>
      <c r="E1108" s="17"/>
      <c r="F1108" s="14">
        <f t="shared" si="34"/>
        <v>0.48385145410981506</v>
      </c>
    </row>
    <row r="1109" spans="1:6" ht="12.75">
      <c r="A1109" s="17" t="s">
        <v>2376</v>
      </c>
      <c r="B1109" s="108">
        <v>51840900</v>
      </c>
      <c r="C1109" s="108"/>
      <c r="D1109" s="108">
        <v>22648945</v>
      </c>
      <c r="E1109" s="17"/>
      <c r="F1109" s="14">
        <f t="shared" si="34"/>
        <v>0.4368933602618782</v>
      </c>
    </row>
    <row r="1110" spans="1:6" ht="12.75">
      <c r="A1110" s="17" t="s">
        <v>1855</v>
      </c>
      <c r="B1110" s="108">
        <v>31656200</v>
      </c>
      <c r="C1110" s="108"/>
      <c r="D1110" s="108">
        <v>13628905</v>
      </c>
      <c r="E1110" s="17"/>
      <c r="F1110" s="14">
        <f t="shared" si="34"/>
        <v>0.43052877477397794</v>
      </c>
    </row>
    <row r="1111" spans="1:6" ht="12.75">
      <c r="A1111" s="17" t="s">
        <v>1856</v>
      </c>
      <c r="B1111" s="108">
        <v>14816200</v>
      </c>
      <c r="C1111" s="108"/>
      <c r="D1111" s="108">
        <v>6969720</v>
      </c>
      <c r="E1111" s="17"/>
      <c r="F1111" s="14">
        <f t="shared" si="34"/>
        <v>0.47041211646711034</v>
      </c>
    </row>
    <row r="1112" spans="1:6" ht="12.75">
      <c r="A1112" s="17" t="s">
        <v>1857</v>
      </c>
      <c r="B1112" s="108">
        <v>18767500</v>
      </c>
      <c r="C1112" s="108"/>
      <c r="D1112" s="108">
        <v>9082680</v>
      </c>
      <c r="E1112" s="17"/>
      <c r="F1112" s="14">
        <f t="shared" si="34"/>
        <v>0.48395790595444255</v>
      </c>
    </row>
    <row r="1113" spans="1:6" ht="12.75">
      <c r="A1113" s="17" t="s">
        <v>1858</v>
      </c>
      <c r="B1113" s="108">
        <v>62756100</v>
      </c>
      <c r="C1113" s="108"/>
      <c r="D1113" s="108">
        <v>30136490</v>
      </c>
      <c r="E1113" s="17"/>
      <c r="F1113" s="14">
        <f t="shared" si="34"/>
        <v>0.480216106482079</v>
      </c>
    </row>
    <row r="1114" spans="1:6" ht="12.75">
      <c r="A1114" s="17" t="s">
        <v>520</v>
      </c>
      <c r="B1114" s="108">
        <v>49367600</v>
      </c>
      <c r="C1114" s="108"/>
      <c r="D1114" s="108">
        <v>22610510</v>
      </c>
      <c r="E1114" s="17"/>
      <c r="F1114" s="14">
        <f t="shared" si="34"/>
        <v>0.4580030222251031</v>
      </c>
    </row>
    <row r="1115" spans="1:6" ht="12.75">
      <c r="A1115" s="17" t="s">
        <v>1859</v>
      </c>
      <c r="B1115" s="108">
        <v>8212700</v>
      </c>
      <c r="C1115" s="108"/>
      <c r="D1115" s="108">
        <v>3543060</v>
      </c>
      <c r="E1115" s="17"/>
      <c r="F1115" s="14">
        <f t="shared" si="34"/>
        <v>0.4314123248140076</v>
      </c>
    </row>
    <row r="1116" spans="1:6" ht="12.75">
      <c r="A1116" s="17" t="s">
        <v>919</v>
      </c>
      <c r="B1116" s="108">
        <v>32609800</v>
      </c>
      <c r="C1116" s="108"/>
      <c r="D1116" s="108">
        <v>14629085</v>
      </c>
      <c r="E1116" s="17"/>
      <c r="F1116" s="14">
        <f t="shared" si="34"/>
        <v>0.44861008040527695</v>
      </c>
    </row>
    <row r="1117" spans="1:6" ht="12.75">
      <c r="A1117" s="8" t="s">
        <v>1860</v>
      </c>
      <c r="B1117" s="35">
        <f>SUM(B1118:B1122)</f>
        <v>821855500</v>
      </c>
      <c r="C1117" s="35"/>
      <c r="D1117" s="35">
        <f>SUM(D1118:D1122)</f>
        <v>393962140</v>
      </c>
      <c r="E1117" s="37"/>
      <c r="F1117" s="10">
        <f t="shared" si="34"/>
        <v>0.479356942917581</v>
      </c>
    </row>
    <row r="1118" spans="1:6" ht="12.75">
      <c r="A1118" s="17" t="s">
        <v>1861</v>
      </c>
      <c r="B1118" s="108">
        <v>191698500</v>
      </c>
      <c r="C1118" s="108"/>
      <c r="D1118" s="108">
        <v>94976280</v>
      </c>
      <c r="E1118" s="17"/>
      <c r="F1118" s="14">
        <f t="shared" si="34"/>
        <v>0.49544613025141043</v>
      </c>
    </row>
    <row r="1119" spans="1:6" ht="12.75">
      <c r="A1119" s="17" t="s">
        <v>173</v>
      </c>
      <c r="B1119" s="108">
        <v>154153000</v>
      </c>
      <c r="C1119" s="108"/>
      <c r="D1119" s="108">
        <v>70405535</v>
      </c>
      <c r="E1119" s="17"/>
      <c r="F1119" s="14">
        <f t="shared" si="34"/>
        <v>0.45672503940889897</v>
      </c>
    </row>
    <row r="1120" spans="1:6" ht="12.75">
      <c r="A1120" s="17" t="s">
        <v>2176</v>
      </c>
      <c r="B1120" s="108">
        <v>40998700</v>
      </c>
      <c r="C1120" s="108"/>
      <c r="D1120" s="108">
        <v>20290480</v>
      </c>
      <c r="E1120" s="17"/>
      <c r="F1120" s="14">
        <f t="shared" si="34"/>
        <v>0.494905448221529</v>
      </c>
    </row>
    <row r="1121" spans="1:6" ht="12.75">
      <c r="A1121" s="17" t="s">
        <v>677</v>
      </c>
      <c r="B1121" s="108">
        <v>276393100</v>
      </c>
      <c r="C1121" s="108"/>
      <c r="D1121" s="108">
        <v>135621470</v>
      </c>
      <c r="E1121" s="17"/>
      <c r="F1121" s="14">
        <f t="shared" si="34"/>
        <v>0.4906832695895809</v>
      </c>
    </row>
    <row r="1122" spans="1:6" ht="12.75">
      <c r="A1122" s="17" t="s">
        <v>1862</v>
      </c>
      <c r="B1122" s="108">
        <v>158612200</v>
      </c>
      <c r="C1122" s="108"/>
      <c r="D1122" s="108">
        <v>72668375</v>
      </c>
      <c r="E1122" s="17"/>
      <c r="F1122" s="14">
        <f t="shared" si="34"/>
        <v>0.45815123300729704</v>
      </c>
    </row>
    <row r="1123" spans="1:6" ht="12.75">
      <c r="A1123" s="8" t="s">
        <v>1863</v>
      </c>
      <c r="B1123" s="35">
        <f>SUM(B1124:B1130)</f>
        <v>512077500</v>
      </c>
      <c r="C1123" s="35"/>
      <c r="D1123" s="35">
        <f>SUM(D1124:D1130)</f>
        <v>233026585</v>
      </c>
      <c r="E1123" s="37"/>
      <c r="F1123" s="10">
        <f t="shared" si="34"/>
        <v>0.4550611674990602</v>
      </c>
    </row>
    <row r="1124" spans="1:6" ht="12.75">
      <c r="A1124" s="17" t="s">
        <v>1864</v>
      </c>
      <c r="B1124" s="108">
        <v>46822500</v>
      </c>
      <c r="C1124" s="108"/>
      <c r="D1124" s="108">
        <v>22565990</v>
      </c>
      <c r="E1124" s="17"/>
      <c r="F1124" s="14">
        <f t="shared" si="34"/>
        <v>0.48194756794276256</v>
      </c>
    </row>
    <row r="1125" spans="1:6" ht="12.75">
      <c r="A1125" s="17" t="s">
        <v>1882</v>
      </c>
      <c r="B1125" s="108">
        <v>91954400</v>
      </c>
      <c r="C1125" s="108"/>
      <c r="D1125" s="108">
        <v>41610020</v>
      </c>
      <c r="E1125" s="17"/>
      <c r="F1125" s="14">
        <f t="shared" si="34"/>
        <v>0.4525071122208399</v>
      </c>
    </row>
    <row r="1126" spans="1:6" ht="12.75">
      <c r="A1126" s="17" t="s">
        <v>1883</v>
      </c>
      <c r="B1126" s="108">
        <v>56035600</v>
      </c>
      <c r="C1126" s="108"/>
      <c r="D1126" s="108">
        <v>26860810</v>
      </c>
      <c r="E1126" s="17"/>
      <c r="F1126" s="14">
        <f t="shared" si="34"/>
        <v>0.47935259013912584</v>
      </c>
    </row>
    <row r="1127" spans="1:6" ht="12.75">
      <c r="A1127" s="17" t="s">
        <v>1884</v>
      </c>
      <c r="B1127" s="108">
        <v>54857600</v>
      </c>
      <c r="C1127" s="108"/>
      <c r="D1127" s="108">
        <v>25025710</v>
      </c>
      <c r="E1127" s="17"/>
      <c r="F1127" s="14">
        <f t="shared" si="34"/>
        <v>0.4561940369246923</v>
      </c>
    </row>
    <row r="1128" spans="1:6" ht="12.75">
      <c r="A1128" s="17" t="s">
        <v>171</v>
      </c>
      <c r="B1128" s="116">
        <v>29073100</v>
      </c>
      <c r="C1128" s="108"/>
      <c r="D1128" s="108">
        <v>13746415</v>
      </c>
      <c r="E1128" s="17"/>
      <c r="F1128" s="14">
        <f t="shared" si="34"/>
        <v>0.47282247163185215</v>
      </c>
    </row>
    <row r="1129" spans="1:6" ht="12.75">
      <c r="A1129" s="17" t="s">
        <v>663</v>
      </c>
      <c r="B1129" s="108">
        <v>48453700</v>
      </c>
      <c r="C1129" s="108"/>
      <c r="D1129" s="108">
        <v>20547735</v>
      </c>
      <c r="E1129" s="17"/>
      <c r="F1129" s="14">
        <f t="shared" si="34"/>
        <v>0.42406947250674354</v>
      </c>
    </row>
    <row r="1130" spans="1:6" ht="12.75">
      <c r="A1130" s="17" t="s">
        <v>1278</v>
      </c>
      <c r="B1130" s="108">
        <v>184880600</v>
      </c>
      <c r="C1130" s="108"/>
      <c r="D1130" s="108">
        <v>82669905</v>
      </c>
      <c r="E1130" s="17"/>
      <c r="F1130" s="14">
        <f t="shared" si="34"/>
        <v>0.44715294627992336</v>
      </c>
    </row>
    <row r="1131" spans="1:6" ht="12.75">
      <c r="A1131" s="8" t="s">
        <v>172</v>
      </c>
      <c r="B1131" s="35">
        <f>SUM(B1132:B1138)</f>
        <v>3981659200</v>
      </c>
      <c r="C1131" s="35"/>
      <c r="D1131" s="35">
        <f>SUM(D1132:D1138)</f>
        <v>1896850150</v>
      </c>
      <c r="E1131" s="37"/>
      <c r="F1131" s="10">
        <f t="shared" si="34"/>
        <v>0.4763969126237625</v>
      </c>
    </row>
    <row r="1132" spans="1:6" ht="12.75">
      <c r="A1132" s="17" t="s">
        <v>173</v>
      </c>
      <c r="B1132" s="108">
        <v>11147800</v>
      </c>
      <c r="C1132" s="108"/>
      <c r="D1132" s="108">
        <v>5933005</v>
      </c>
      <c r="E1132" s="29"/>
      <c r="F1132" s="14">
        <f t="shared" si="34"/>
        <v>0.5322130824019089</v>
      </c>
    </row>
    <row r="1133" spans="1:6" ht="12.75">
      <c r="A1133" s="17" t="s">
        <v>174</v>
      </c>
      <c r="B1133" s="108">
        <v>822595900</v>
      </c>
      <c r="C1133" s="108"/>
      <c r="D1133" s="108">
        <v>376460720</v>
      </c>
      <c r="E1133" s="29"/>
      <c r="F1133" s="14">
        <f t="shared" si="34"/>
        <v>0.4576496430385807</v>
      </c>
    </row>
    <row r="1134" spans="1:6" ht="12.75">
      <c r="A1134" s="17" t="s">
        <v>175</v>
      </c>
      <c r="B1134" s="108">
        <v>958581200</v>
      </c>
      <c r="C1134" s="108"/>
      <c r="D1134" s="108">
        <v>466121800</v>
      </c>
      <c r="E1134" s="29"/>
      <c r="F1134" s="14">
        <f t="shared" si="34"/>
        <v>0.4862621966714974</v>
      </c>
    </row>
    <row r="1135" spans="1:6" ht="12.75">
      <c r="A1135" s="17" t="s">
        <v>176</v>
      </c>
      <c r="B1135" s="108">
        <v>130350500</v>
      </c>
      <c r="C1135" s="108"/>
      <c r="D1135" s="108">
        <v>63021770</v>
      </c>
      <c r="E1135" s="29"/>
      <c r="F1135" s="14">
        <f t="shared" si="34"/>
        <v>0.4834793115484789</v>
      </c>
    </row>
    <row r="1136" spans="1:6" ht="12.75">
      <c r="A1136" s="17" t="s">
        <v>177</v>
      </c>
      <c r="B1136" s="108">
        <v>308590600</v>
      </c>
      <c r="C1136" s="108"/>
      <c r="D1136" s="108">
        <v>149144710</v>
      </c>
      <c r="E1136" s="29"/>
      <c r="F1136" s="14">
        <f t="shared" si="34"/>
        <v>0.48330931013452777</v>
      </c>
    </row>
    <row r="1137" spans="1:6" ht="12.75">
      <c r="A1137" s="17" t="s">
        <v>178</v>
      </c>
      <c r="B1137" s="108">
        <v>741583900</v>
      </c>
      <c r="C1137" s="108"/>
      <c r="D1137" s="108">
        <v>350152745</v>
      </c>
      <c r="E1137" s="29"/>
      <c r="F1137" s="14">
        <f t="shared" si="34"/>
        <v>0.47216875258483904</v>
      </c>
    </row>
    <row r="1138" spans="1:6" ht="12.75">
      <c r="A1138" s="17" t="s">
        <v>179</v>
      </c>
      <c r="B1138" s="108">
        <v>1008809300</v>
      </c>
      <c r="C1138" s="108"/>
      <c r="D1138" s="108">
        <v>486015400</v>
      </c>
      <c r="E1138" s="29"/>
      <c r="F1138" s="14">
        <f t="shared" si="34"/>
        <v>0.4817713318067151</v>
      </c>
    </row>
    <row r="1139" spans="1:6" ht="12.75">
      <c r="A1139" s="17"/>
      <c r="B1139" s="17"/>
      <c r="C1139" s="17"/>
      <c r="D1139" s="17"/>
      <c r="E1139" s="17"/>
      <c r="F1139" s="14"/>
    </row>
    <row r="1140" spans="1:6" ht="12.75">
      <c r="A1140" s="17"/>
      <c r="B1140" s="17"/>
      <c r="C1140" s="17"/>
      <c r="D1140" s="17"/>
      <c r="E1140" s="17"/>
      <c r="F1140" s="14"/>
    </row>
    <row r="1141" spans="1:8" ht="15.75">
      <c r="A1141" s="22" t="s">
        <v>2015</v>
      </c>
      <c r="B1141" s="35">
        <f>+B1104+B1117+B1123+B1131</f>
        <v>5755905700</v>
      </c>
      <c r="C1141" s="35"/>
      <c r="D1141" s="35">
        <f>+D1104+D1117+D1123+D1131</f>
        <v>2730409780</v>
      </c>
      <c r="E1141" s="37"/>
      <c r="F1141" s="10">
        <f>SUM(D1141/B1141)</f>
        <v>0.4743666630952623</v>
      </c>
      <c r="H1141" s="89"/>
    </row>
    <row r="1142" spans="1:6" ht="12.75">
      <c r="A1142" s="17"/>
      <c r="B1142" s="17"/>
      <c r="C1142" s="17"/>
      <c r="D1142" s="17"/>
      <c r="E1142" s="17"/>
      <c r="F1142" s="14"/>
    </row>
    <row r="1143" spans="1:6" ht="12.75">
      <c r="A1143" s="17" t="s">
        <v>180</v>
      </c>
      <c r="B1143" s="60" t="s">
        <v>181</v>
      </c>
      <c r="C1143" s="60"/>
      <c r="D1143" s="59"/>
      <c r="E1143" s="36"/>
      <c r="F1143" s="83" t="s">
        <v>2255</v>
      </c>
    </row>
    <row r="1144" spans="1:6" ht="12.75">
      <c r="A1144" s="17" t="s">
        <v>182</v>
      </c>
      <c r="B1144" s="60" t="s">
        <v>183</v>
      </c>
      <c r="C1144" s="60"/>
      <c r="D1144" s="17"/>
      <c r="E1144" s="17"/>
      <c r="F1144" s="59" t="s">
        <v>87</v>
      </c>
    </row>
    <row r="1145" spans="1:6" ht="12.75">
      <c r="A1145" s="17" t="s">
        <v>184</v>
      </c>
      <c r="B1145" s="60" t="s">
        <v>183</v>
      </c>
      <c r="C1145" s="60"/>
      <c r="D1145" s="17"/>
      <c r="E1145" s="17"/>
      <c r="F1145" s="59" t="s">
        <v>87</v>
      </c>
    </row>
    <row r="1146" spans="1:6" ht="12.75">
      <c r="A1146" s="17" t="s">
        <v>185</v>
      </c>
      <c r="B1146" s="60" t="s">
        <v>183</v>
      </c>
      <c r="C1146" s="60"/>
      <c r="D1146" s="17"/>
      <c r="E1146" s="17"/>
      <c r="F1146" s="59" t="s">
        <v>87</v>
      </c>
    </row>
    <row r="1147" spans="1:6" ht="12.75">
      <c r="A1147" s="17" t="s">
        <v>186</v>
      </c>
      <c r="B1147" s="17" t="s">
        <v>187</v>
      </c>
      <c r="C1147" s="17"/>
      <c r="D1147" s="17"/>
      <c r="E1147" s="17"/>
      <c r="F1147" s="59" t="s">
        <v>1691</v>
      </c>
    </row>
    <row r="1148" spans="1:6" ht="12.75">
      <c r="A1148" s="17" t="s">
        <v>188</v>
      </c>
      <c r="B1148" s="17" t="s">
        <v>187</v>
      </c>
      <c r="C1148" s="17"/>
      <c r="D1148" s="17"/>
      <c r="E1148" s="17"/>
      <c r="F1148" s="59" t="s">
        <v>1691</v>
      </c>
    </row>
    <row r="1149" spans="1:6" ht="12.75">
      <c r="A1149" s="17"/>
      <c r="B1149" s="17"/>
      <c r="C1149" s="17"/>
      <c r="D1149" s="17"/>
      <c r="E1149" s="17"/>
      <c r="F1149" s="31"/>
    </row>
    <row r="1150" spans="1:6" ht="12.75">
      <c r="A1150" s="17"/>
      <c r="B1150" s="17"/>
      <c r="C1150" s="17"/>
      <c r="D1150" s="17"/>
      <c r="E1150" s="17"/>
      <c r="F1150" s="31"/>
    </row>
    <row r="1151" spans="1:6" ht="12.75">
      <c r="A1151" s="17"/>
      <c r="B1151" s="17"/>
      <c r="C1151" s="17"/>
      <c r="D1151" s="17"/>
      <c r="E1151" s="17"/>
      <c r="F1151" s="31"/>
    </row>
    <row r="1152" spans="1:6" ht="12.75">
      <c r="A1152" s="43" t="s">
        <v>189</v>
      </c>
      <c r="B1152" s="44"/>
      <c r="C1152" s="44"/>
      <c r="D1152" s="44"/>
      <c r="E1152" s="44"/>
      <c r="F1152" s="45"/>
    </row>
    <row r="1153" spans="1:6" ht="12.75">
      <c r="A1153" s="46"/>
      <c r="B1153" s="11"/>
      <c r="C1153" s="11"/>
      <c r="D1153" s="11"/>
      <c r="E1153" s="11"/>
      <c r="F1153" s="42"/>
    </row>
    <row r="1154" spans="1:6" ht="12.75">
      <c r="A1154" s="19" t="s">
        <v>977</v>
      </c>
      <c r="B1154" s="5">
        <v>2005</v>
      </c>
      <c r="C1154" s="5" t="s">
        <v>978</v>
      </c>
      <c r="D1154" s="5">
        <v>2005</v>
      </c>
      <c r="E1154" s="19"/>
      <c r="F1154" s="47"/>
    </row>
    <row r="1155" spans="1:6" ht="13.5" thickBot="1">
      <c r="A1155" s="48" t="s">
        <v>979</v>
      </c>
      <c r="B1155" s="49" t="s">
        <v>980</v>
      </c>
      <c r="C1155" s="48"/>
      <c r="D1155" s="48" t="s">
        <v>981</v>
      </c>
      <c r="E1155" s="48"/>
      <c r="F1155" s="50" t="s">
        <v>982</v>
      </c>
    </row>
    <row r="1156" spans="1:6" ht="12.75">
      <c r="A1156" s="11"/>
      <c r="B1156" s="13"/>
      <c r="C1156" s="13"/>
      <c r="D1156" s="13"/>
      <c r="E1156" s="11"/>
      <c r="F1156" s="55"/>
    </row>
    <row r="1157" spans="1:6" ht="12.75">
      <c r="A1157" s="8" t="s">
        <v>190</v>
      </c>
      <c r="B1157" s="35">
        <f>SUM(B1158:B1164)</f>
        <v>1643256900</v>
      </c>
      <c r="C1157" s="35"/>
      <c r="D1157" s="35">
        <f>SUM(D1158:D1164)</f>
        <v>1552955618</v>
      </c>
      <c r="E1157" s="37"/>
      <c r="F1157" s="10">
        <f aca="true" t="shared" si="35" ref="F1157:F1201">SUM(D1157/B1157)</f>
        <v>0.9450473739072691</v>
      </c>
    </row>
    <row r="1158" spans="1:6" ht="12.75">
      <c r="A1158" s="17" t="s">
        <v>191</v>
      </c>
      <c r="B1158" s="108">
        <v>44856200</v>
      </c>
      <c r="C1158" s="108"/>
      <c r="D1158" s="108">
        <v>37571280</v>
      </c>
      <c r="E1158" s="17"/>
      <c r="F1158" s="14">
        <f t="shared" si="35"/>
        <v>0.8375939112095987</v>
      </c>
    </row>
    <row r="1159" spans="1:6" ht="12.75">
      <c r="A1159" s="17" t="s">
        <v>2175</v>
      </c>
      <c r="B1159" s="108">
        <v>273741200</v>
      </c>
      <c r="C1159" s="108"/>
      <c r="D1159" s="108">
        <v>267747648</v>
      </c>
      <c r="E1159" s="17"/>
      <c r="F1159" s="14">
        <f t="shared" si="35"/>
        <v>0.9781050422808112</v>
      </c>
    </row>
    <row r="1160" spans="1:6" ht="12.75">
      <c r="A1160" s="17" t="s">
        <v>192</v>
      </c>
      <c r="B1160" s="108">
        <v>253615600</v>
      </c>
      <c r="C1160" s="108"/>
      <c r="D1160" s="108">
        <v>231950705</v>
      </c>
      <c r="E1160" s="17"/>
      <c r="F1160" s="14">
        <f t="shared" si="35"/>
        <v>0.9145758581096747</v>
      </c>
    </row>
    <row r="1161" spans="1:6" ht="12.75">
      <c r="A1161" s="17" t="s">
        <v>193</v>
      </c>
      <c r="B1161" s="108">
        <v>378221200</v>
      </c>
      <c r="C1161" s="108"/>
      <c r="D1161" s="108">
        <v>358834420</v>
      </c>
      <c r="E1161" s="17"/>
      <c r="F1161" s="14">
        <f t="shared" si="35"/>
        <v>0.9487422175171566</v>
      </c>
    </row>
    <row r="1162" spans="1:6" ht="12.75">
      <c r="A1162" s="17" t="s">
        <v>194</v>
      </c>
      <c r="B1162" s="108">
        <v>307400100</v>
      </c>
      <c r="C1162" s="108"/>
      <c r="D1162" s="108">
        <v>298267605</v>
      </c>
      <c r="E1162" s="17"/>
      <c r="F1162" s="14">
        <f t="shared" si="35"/>
        <v>0.9702911775240152</v>
      </c>
    </row>
    <row r="1163" spans="1:6" ht="12.75">
      <c r="A1163" s="17" t="s">
        <v>663</v>
      </c>
      <c r="B1163" s="108">
        <v>300450100</v>
      </c>
      <c r="C1163" s="108"/>
      <c r="D1163" s="108">
        <v>271317810</v>
      </c>
      <c r="E1163" s="17"/>
      <c r="F1163" s="14">
        <f t="shared" si="35"/>
        <v>0.9030378422240498</v>
      </c>
    </row>
    <row r="1164" spans="1:6" ht="12.75">
      <c r="A1164" s="17" t="s">
        <v>195</v>
      </c>
      <c r="B1164" s="108">
        <v>84972500</v>
      </c>
      <c r="C1164" s="108"/>
      <c r="D1164" s="108">
        <v>87266150</v>
      </c>
      <c r="E1164" s="17"/>
      <c r="F1164" s="14">
        <f t="shared" si="35"/>
        <v>1.0269928506281445</v>
      </c>
    </row>
    <row r="1165" spans="1:6" ht="12.75">
      <c r="A1165" s="8" t="s">
        <v>196</v>
      </c>
      <c r="B1165" s="35">
        <f>SUM(B1166:B1174)</f>
        <v>2530640400</v>
      </c>
      <c r="C1165" s="35"/>
      <c r="D1165" s="35">
        <f>SUM(D1166:D1174)</f>
        <v>2506312939</v>
      </c>
      <c r="E1165" s="37"/>
      <c r="F1165" s="10">
        <f t="shared" si="35"/>
        <v>0.990386836075169</v>
      </c>
    </row>
    <row r="1166" spans="1:6" ht="12.75">
      <c r="A1166" s="17" t="s">
        <v>197</v>
      </c>
      <c r="B1166" s="108">
        <v>646764600</v>
      </c>
      <c r="C1166" s="108"/>
      <c r="D1166" s="108">
        <v>636140245</v>
      </c>
      <c r="E1166" s="17"/>
      <c r="F1166" s="14">
        <f t="shared" si="35"/>
        <v>0.9835730727995935</v>
      </c>
    </row>
    <row r="1167" spans="1:6" ht="12.75">
      <c r="A1167" s="17" t="s">
        <v>198</v>
      </c>
      <c r="B1167" s="108">
        <v>243904700</v>
      </c>
      <c r="C1167" s="108"/>
      <c r="D1167" s="108">
        <v>247902130</v>
      </c>
      <c r="E1167" s="17"/>
      <c r="F1167" s="14">
        <f t="shared" si="35"/>
        <v>1.0163893110710864</v>
      </c>
    </row>
    <row r="1168" spans="1:6" ht="12.75">
      <c r="A1168" s="17" t="s">
        <v>1034</v>
      </c>
      <c r="B1168" s="108">
        <v>339750400</v>
      </c>
      <c r="C1168" s="108"/>
      <c r="D1168" s="108">
        <v>334263821</v>
      </c>
      <c r="E1168" s="17"/>
      <c r="F1168" s="14">
        <f t="shared" si="35"/>
        <v>0.9838511477837848</v>
      </c>
    </row>
    <row r="1169" spans="1:6" ht="12.75">
      <c r="A1169" s="17" t="s">
        <v>1035</v>
      </c>
      <c r="B1169" s="108">
        <v>18525500</v>
      </c>
      <c r="C1169" s="108"/>
      <c r="D1169" s="108">
        <v>13278680</v>
      </c>
      <c r="E1169" s="17"/>
      <c r="F1169" s="14">
        <f t="shared" si="35"/>
        <v>0.7167784945075707</v>
      </c>
    </row>
    <row r="1170" spans="1:6" ht="12.75">
      <c r="A1170" s="17" t="s">
        <v>1036</v>
      </c>
      <c r="B1170" s="108">
        <v>171022800</v>
      </c>
      <c r="C1170" s="108"/>
      <c r="D1170" s="108">
        <v>163564230</v>
      </c>
      <c r="E1170" s="17"/>
      <c r="F1170" s="14">
        <f t="shared" si="35"/>
        <v>0.9563884464527537</v>
      </c>
    </row>
    <row r="1171" spans="1:6" ht="12.75">
      <c r="A1171" s="17" t="s">
        <v>1037</v>
      </c>
      <c r="B1171" s="108">
        <v>40662800</v>
      </c>
      <c r="C1171" s="108"/>
      <c r="D1171" s="108">
        <v>44828950</v>
      </c>
      <c r="E1171" s="17"/>
      <c r="F1171" s="14">
        <f t="shared" si="35"/>
        <v>1.1024560531985008</v>
      </c>
    </row>
    <row r="1172" spans="1:6" ht="12.75">
      <c r="A1172" s="17" t="s">
        <v>2085</v>
      </c>
      <c r="B1172" s="108">
        <v>287896400</v>
      </c>
      <c r="C1172" s="108"/>
      <c r="D1172" s="108">
        <v>274860413</v>
      </c>
      <c r="E1172" s="17"/>
      <c r="F1172" s="14">
        <f t="shared" si="35"/>
        <v>0.9547198679802874</v>
      </c>
    </row>
    <row r="1173" spans="1:6" ht="12.75">
      <c r="A1173" s="17" t="s">
        <v>1038</v>
      </c>
      <c r="B1173" s="108">
        <v>398765200</v>
      </c>
      <c r="C1173" s="108"/>
      <c r="D1173" s="108">
        <v>410672530</v>
      </c>
      <c r="E1173" s="17"/>
      <c r="F1173" s="14">
        <f t="shared" si="35"/>
        <v>1.029860504377012</v>
      </c>
    </row>
    <row r="1174" spans="1:6" ht="12.75">
      <c r="A1174" s="17" t="s">
        <v>1039</v>
      </c>
      <c r="B1174" s="108">
        <v>383348000</v>
      </c>
      <c r="C1174" s="108"/>
      <c r="D1174" s="108">
        <v>380801940</v>
      </c>
      <c r="E1174" s="17"/>
      <c r="F1174" s="14">
        <f t="shared" si="35"/>
        <v>0.9933583584628066</v>
      </c>
    </row>
    <row r="1175" spans="1:6" ht="12.75">
      <c r="A1175" s="8" t="s">
        <v>1040</v>
      </c>
      <c r="B1175" s="35">
        <f>SUM(B1176:B1183)</f>
        <v>4597000100</v>
      </c>
      <c r="C1175" s="35"/>
      <c r="D1175" s="35">
        <f>SUM(D1176:D1183)</f>
        <v>4426852332</v>
      </c>
      <c r="E1175" s="37"/>
      <c r="F1175" s="10">
        <f t="shared" si="35"/>
        <v>0.9629872168155924</v>
      </c>
    </row>
    <row r="1176" spans="1:6" ht="12.75">
      <c r="A1176" s="17" t="s">
        <v>1041</v>
      </c>
      <c r="B1176" s="108">
        <v>345233700</v>
      </c>
      <c r="C1176" s="108"/>
      <c r="D1176" s="108">
        <v>336810770</v>
      </c>
      <c r="E1176" s="17"/>
      <c r="F1176" s="14">
        <f t="shared" si="35"/>
        <v>0.9756022369774445</v>
      </c>
    </row>
    <row r="1177" spans="1:6" ht="12.75">
      <c r="A1177" s="17" t="s">
        <v>1042</v>
      </c>
      <c r="B1177" s="108">
        <v>429400300</v>
      </c>
      <c r="C1177" s="108"/>
      <c r="D1177" s="108">
        <v>412201420</v>
      </c>
      <c r="E1177" s="17"/>
      <c r="F1177" s="14">
        <f t="shared" si="35"/>
        <v>0.9599467443315712</v>
      </c>
    </row>
    <row r="1178" spans="1:6" ht="12.75">
      <c r="A1178" s="17" t="s">
        <v>1043</v>
      </c>
      <c r="B1178" s="108">
        <v>380895100</v>
      </c>
      <c r="C1178" s="108"/>
      <c r="D1178" s="108">
        <v>353489095</v>
      </c>
      <c r="E1178" s="17"/>
      <c r="F1178" s="14">
        <f t="shared" si="35"/>
        <v>0.9280484180552598</v>
      </c>
    </row>
    <row r="1179" spans="1:6" ht="12.75">
      <c r="A1179" s="17" t="s">
        <v>1941</v>
      </c>
      <c r="B1179" s="108">
        <v>651538500</v>
      </c>
      <c r="C1179" s="108"/>
      <c r="D1179" s="108">
        <v>632185636</v>
      </c>
      <c r="E1179" s="17"/>
      <c r="F1179" s="14">
        <f t="shared" si="35"/>
        <v>0.9702966685775284</v>
      </c>
    </row>
    <row r="1180" spans="1:6" ht="12.75">
      <c r="A1180" s="17" t="s">
        <v>1942</v>
      </c>
      <c r="B1180" s="108">
        <v>1453314200</v>
      </c>
      <c r="C1180" s="108"/>
      <c r="D1180" s="108">
        <v>1424894840</v>
      </c>
      <c r="E1180" s="17"/>
      <c r="F1180" s="14">
        <f t="shared" si="35"/>
        <v>0.9804451370529511</v>
      </c>
    </row>
    <row r="1181" spans="1:6" ht="12.75">
      <c r="A1181" s="17" t="s">
        <v>1943</v>
      </c>
      <c r="B1181" s="108">
        <v>241592100</v>
      </c>
      <c r="C1181" s="108"/>
      <c r="D1181" s="108">
        <v>223119105</v>
      </c>
      <c r="E1181" s="17"/>
      <c r="F1181" s="14">
        <f t="shared" si="35"/>
        <v>0.9235364277225953</v>
      </c>
    </row>
    <row r="1182" spans="1:6" ht="12.75">
      <c r="A1182" s="17" t="s">
        <v>1944</v>
      </c>
      <c r="B1182" s="108">
        <v>668639200</v>
      </c>
      <c r="C1182" s="108"/>
      <c r="D1182" s="108">
        <v>655575790</v>
      </c>
      <c r="E1182" s="17"/>
      <c r="F1182" s="14">
        <f t="shared" si="35"/>
        <v>0.980462691986949</v>
      </c>
    </row>
    <row r="1183" spans="1:6" ht="12.75">
      <c r="A1183" s="17" t="s">
        <v>1945</v>
      </c>
      <c r="B1183" s="108">
        <v>426387000</v>
      </c>
      <c r="C1183" s="108"/>
      <c r="D1183" s="108">
        <v>388575676</v>
      </c>
      <c r="E1183" s="17"/>
      <c r="F1183" s="14">
        <f t="shared" si="35"/>
        <v>0.9113215834441482</v>
      </c>
    </row>
    <row r="1184" spans="1:6" ht="12.75">
      <c r="A1184" s="8" t="s">
        <v>1946</v>
      </c>
      <c r="B1184" s="35">
        <f>SUM(B1185:B1188)</f>
        <v>3414270700</v>
      </c>
      <c r="C1184" s="35"/>
      <c r="D1184" s="35">
        <f>SUM(D1185:D1188)</f>
        <v>3221990052</v>
      </c>
      <c r="E1184" s="37"/>
      <c r="F1184" s="10">
        <f t="shared" si="35"/>
        <v>0.9436832445652303</v>
      </c>
    </row>
    <row r="1185" spans="1:6" ht="12.75">
      <c r="A1185" s="17" t="s">
        <v>1947</v>
      </c>
      <c r="B1185" s="108">
        <v>585090000</v>
      </c>
      <c r="C1185" s="108"/>
      <c r="D1185" s="108">
        <v>529932100</v>
      </c>
      <c r="E1185" s="17"/>
      <c r="F1185" s="14">
        <f t="shared" si="35"/>
        <v>0.9057274949153121</v>
      </c>
    </row>
    <row r="1186" spans="1:6" ht="12.75">
      <c r="A1186" s="17" t="s">
        <v>2786</v>
      </c>
      <c r="B1186" s="108">
        <v>1267018400</v>
      </c>
      <c r="C1186" s="108"/>
      <c r="D1186" s="108">
        <v>1325997417</v>
      </c>
      <c r="E1186" s="17"/>
      <c r="F1186" s="14">
        <f t="shared" si="35"/>
        <v>1.046549455793223</v>
      </c>
    </row>
    <row r="1187" spans="1:6" ht="12.75">
      <c r="A1187" s="17" t="s">
        <v>2787</v>
      </c>
      <c r="B1187" s="108">
        <v>212819300</v>
      </c>
      <c r="C1187" s="108"/>
      <c r="D1187" s="108">
        <v>202100650</v>
      </c>
      <c r="E1187" s="17"/>
      <c r="F1187" s="14">
        <f t="shared" si="35"/>
        <v>0.9496349720161659</v>
      </c>
    </row>
    <row r="1188" spans="1:6" ht="12.75">
      <c r="A1188" s="17" t="s">
        <v>2788</v>
      </c>
      <c r="B1188" s="108">
        <v>1349343000</v>
      </c>
      <c r="C1188" s="108"/>
      <c r="D1188" s="108">
        <v>1163959885</v>
      </c>
      <c r="E1188" s="17"/>
      <c r="F1188" s="14">
        <f t="shared" si="35"/>
        <v>0.8626123120659461</v>
      </c>
    </row>
    <row r="1189" spans="1:6" ht="12.75">
      <c r="A1189" s="8" t="s">
        <v>2789</v>
      </c>
      <c r="B1189" s="35">
        <f>SUM(B1190:B1193)</f>
        <v>1927838600</v>
      </c>
      <c r="C1189" s="35"/>
      <c r="D1189" s="35">
        <f>SUM(D1190:D1193)</f>
        <v>1862313308</v>
      </c>
      <c r="E1189" s="37"/>
      <c r="F1189" s="10">
        <f t="shared" si="35"/>
        <v>0.9660110073530015</v>
      </c>
    </row>
    <row r="1190" spans="1:6" ht="12.75">
      <c r="A1190" s="17" t="s">
        <v>199</v>
      </c>
      <c r="B1190" s="108">
        <v>151021200</v>
      </c>
      <c r="C1190" s="108"/>
      <c r="D1190" s="108">
        <v>142600330</v>
      </c>
      <c r="E1190" s="17"/>
      <c r="F1190" s="14">
        <f t="shared" si="35"/>
        <v>0.9442404774958747</v>
      </c>
    </row>
    <row r="1191" spans="1:6" ht="12.75">
      <c r="A1191" s="17" t="s">
        <v>200</v>
      </c>
      <c r="B1191" s="108">
        <v>217017300</v>
      </c>
      <c r="C1191" s="108"/>
      <c r="D1191" s="108">
        <v>217248530</v>
      </c>
      <c r="E1191" s="17"/>
      <c r="F1191" s="14">
        <f t="shared" si="35"/>
        <v>1.0010654910921848</v>
      </c>
    </row>
    <row r="1192" spans="1:6" ht="12.75">
      <c r="A1192" s="17" t="s">
        <v>201</v>
      </c>
      <c r="B1192" s="108">
        <v>760685000</v>
      </c>
      <c r="C1192" s="108"/>
      <c r="D1192" s="108">
        <v>721546700</v>
      </c>
      <c r="E1192" s="17"/>
      <c r="F1192" s="14">
        <f t="shared" si="35"/>
        <v>0.9485486107915891</v>
      </c>
    </row>
    <row r="1193" spans="1:6" ht="12.75">
      <c r="A1193" s="17" t="s">
        <v>202</v>
      </c>
      <c r="B1193" s="108">
        <v>799115100</v>
      </c>
      <c r="C1193" s="108"/>
      <c r="D1193" s="108">
        <v>780917748</v>
      </c>
      <c r="E1193" s="17"/>
      <c r="F1193" s="14">
        <f t="shared" si="35"/>
        <v>0.9772281214558454</v>
      </c>
    </row>
    <row r="1194" spans="1:6" ht="12.75">
      <c r="A1194" s="8" t="s">
        <v>203</v>
      </c>
      <c r="B1194" s="35">
        <f>SUM(B1195:B1203)</f>
        <v>837695700</v>
      </c>
      <c r="C1194" s="35"/>
      <c r="D1194" s="35">
        <f>SUM(D1195:D1203)</f>
        <v>833909786</v>
      </c>
      <c r="E1194" s="37"/>
      <c r="F1194" s="10">
        <f t="shared" si="35"/>
        <v>0.9954805617362009</v>
      </c>
    </row>
    <row r="1195" spans="1:6" ht="12.75">
      <c r="A1195" s="17" t="s">
        <v>204</v>
      </c>
      <c r="B1195" s="108">
        <v>45879800</v>
      </c>
      <c r="C1195" s="108"/>
      <c r="D1195" s="108">
        <v>48211490</v>
      </c>
      <c r="E1195" s="17"/>
      <c r="F1195" s="14">
        <f t="shared" si="35"/>
        <v>1.0508217123875867</v>
      </c>
    </row>
    <row r="1196" spans="1:6" ht="12.75">
      <c r="A1196" s="17" t="s">
        <v>205</v>
      </c>
      <c r="B1196" s="108">
        <v>90832900</v>
      </c>
      <c r="C1196" s="108"/>
      <c r="D1196" s="108">
        <v>74359565</v>
      </c>
      <c r="E1196" s="17"/>
      <c r="F1196" s="14">
        <f t="shared" si="35"/>
        <v>0.8186413182888579</v>
      </c>
    </row>
    <row r="1197" spans="1:6" ht="12.75">
      <c r="A1197" s="17" t="s">
        <v>2204</v>
      </c>
      <c r="B1197" s="108">
        <v>99280100</v>
      </c>
      <c r="C1197" s="108"/>
      <c r="D1197" s="108">
        <v>99481180</v>
      </c>
      <c r="E1197" s="17"/>
      <c r="F1197" s="14">
        <f t="shared" si="35"/>
        <v>1.0020253807157729</v>
      </c>
    </row>
    <row r="1198" spans="1:6" ht="12.75">
      <c r="A1198" s="17" t="s">
        <v>206</v>
      </c>
      <c r="B1198" s="108">
        <v>118367800</v>
      </c>
      <c r="C1198" s="108"/>
      <c r="D1198" s="108">
        <v>124923091</v>
      </c>
      <c r="E1198" s="17"/>
      <c r="F1198" s="14">
        <f t="shared" si="35"/>
        <v>1.0553806947497546</v>
      </c>
    </row>
    <row r="1199" spans="1:6" ht="12.75">
      <c r="A1199" s="17" t="s">
        <v>207</v>
      </c>
      <c r="B1199" s="108">
        <v>128605400</v>
      </c>
      <c r="C1199" s="108"/>
      <c r="D1199" s="108">
        <v>117833740</v>
      </c>
      <c r="E1199" s="17"/>
      <c r="F1199" s="14">
        <f t="shared" si="35"/>
        <v>0.9162425528010488</v>
      </c>
    </row>
    <row r="1200" spans="1:6" ht="12.75">
      <c r="A1200" s="17" t="s">
        <v>1925</v>
      </c>
      <c r="B1200" s="108">
        <v>168204300</v>
      </c>
      <c r="C1200" s="108"/>
      <c r="D1200" s="108">
        <v>150666620</v>
      </c>
      <c r="E1200" s="17"/>
      <c r="F1200" s="14">
        <f t="shared" si="35"/>
        <v>0.8957358402847014</v>
      </c>
    </row>
    <row r="1201" spans="1:6" ht="12.75">
      <c r="A1201" s="17" t="s">
        <v>1926</v>
      </c>
      <c r="B1201" s="108">
        <v>35564000</v>
      </c>
      <c r="C1201" s="108"/>
      <c r="D1201" s="108">
        <v>44205300</v>
      </c>
      <c r="E1201" s="17"/>
      <c r="F1201" s="14">
        <f t="shared" si="35"/>
        <v>1.2429788550219323</v>
      </c>
    </row>
    <row r="1202" spans="1:6" ht="12.75">
      <c r="A1202" s="38" t="s">
        <v>1473</v>
      </c>
      <c r="B1202" s="108"/>
      <c r="C1202" s="108"/>
      <c r="D1202" s="108"/>
      <c r="E1202" s="17"/>
      <c r="F1202" s="14"/>
    </row>
    <row r="1203" spans="1:6" ht="12.75">
      <c r="A1203" s="17" t="s">
        <v>1036</v>
      </c>
      <c r="B1203" s="108">
        <v>150961400</v>
      </c>
      <c r="C1203" s="108"/>
      <c r="D1203" s="108">
        <v>174228800</v>
      </c>
      <c r="E1203" s="17"/>
      <c r="F1203" s="14">
        <f>SUM(D1203/B1203)</f>
        <v>1.1541281413659386</v>
      </c>
    </row>
    <row r="1204" spans="1:6" ht="12.75">
      <c r="A1204" s="38" t="s">
        <v>1473</v>
      </c>
      <c r="B1204" s="29"/>
      <c r="C1204" s="29"/>
      <c r="D1204" s="29"/>
      <c r="E1204" s="17"/>
      <c r="F1204" s="14"/>
    </row>
    <row r="1205" spans="1:6" ht="12.75">
      <c r="A1205" s="17"/>
      <c r="B1205" s="29"/>
      <c r="C1205" s="29"/>
      <c r="D1205" s="29"/>
      <c r="E1205" s="17"/>
      <c r="F1205" s="31"/>
    </row>
    <row r="1206" spans="1:6" ht="12.75">
      <c r="A1206" s="17"/>
      <c r="B1206" s="29"/>
      <c r="C1206" s="29"/>
      <c r="D1206" s="29"/>
      <c r="E1206" s="17"/>
      <c r="F1206" s="31"/>
    </row>
    <row r="1207" spans="1:6" ht="12.75">
      <c r="A1207" s="17"/>
      <c r="B1207" s="17"/>
      <c r="C1207" s="17"/>
      <c r="D1207" s="17"/>
      <c r="E1207" s="17"/>
      <c r="F1207" s="31"/>
    </row>
    <row r="1208" spans="1:6" ht="12.75">
      <c r="A1208" s="43" t="s">
        <v>189</v>
      </c>
      <c r="B1208" s="44"/>
      <c r="C1208" s="44"/>
      <c r="D1208" s="44"/>
      <c r="E1208" s="44"/>
      <c r="F1208" s="45"/>
    </row>
    <row r="1209" spans="1:6" ht="12.75">
      <c r="A1209" s="46"/>
      <c r="B1209" s="11"/>
      <c r="C1209" s="11"/>
      <c r="D1209" s="11"/>
      <c r="E1209" s="11"/>
      <c r="F1209" s="42"/>
    </row>
    <row r="1210" spans="1:6" ht="12.75">
      <c r="A1210" s="19" t="s">
        <v>977</v>
      </c>
      <c r="B1210" s="5">
        <v>2005</v>
      </c>
      <c r="C1210" s="5" t="s">
        <v>978</v>
      </c>
      <c r="D1210" s="5">
        <v>2005</v>
      </c>
      <c r="E1210" s="19"/>
      <c r="F1210" s="47"/>
    </row>
    <row r="1211" spans="1:6" ht="13.5" thickBot="1">
      <c r="A1211" s="48" t="s">
        <v>979</v>
      </c>
      <c r="B1211" s="49" t="s">
        <v>980</v>
      </c>
      <c r="C1211" s="48"/>
      <c r="D1211" s="48" t="s">
        <v>981</v>
      </c>
      <c r="E1211" s="48"/>
      <c r="F1211" s="50" t="s">
        <v>982</v>
      </c>
    </row>
    <row r="1212" spans="1:6" ht="12.75">
      <c r="A1212" s="11"/>
      <c r="B1212" s="13"/>
      <c r="C1212" s="13"/>
      <c r="D1212" s="13"/>
      <c r="E1212" s="11"/>
      <c r="F1212" s="14"/>
    </row>
    <row r="1213" spans="1:6" ht="12.75">
      <c r="A1213" s="8" t="s">
        <v>1927</v>
      </c>
      <c r="B1213" s="35">
        <f>SUM(B1214:B1220)</f>
        <v>2145251700</v>
      </c>
      <c r="C1213" s="35"/>
      <c r="D1213" s="35">
        <f>SUM(D1214:D1220)</f>
        <v>2032928490</v>
      </c>
      <c r="E1213" s="37"/>
      <c r="F1213" s="10">
        <f aca="true" t="shared" si="36" ref="F1213:F1242">SUM(D1213/B1213)</f>
        <v>0.9476410110757633</v>
      </c>
    </row>
    <row r="1214" spans="1:6" ht="12.75">
      <c r="A1214" s="17" t="s">
        <v>1928</v>
      </c>
      <c r="B1214" s="108">
        <v>285467400</v>
      </c>
      <c r="C1214" s="108"/>
      <c r="D1214" s="108">
        <v>277566560</v>
      </c>
      <c r="E1214" s="29"/>
      <c r="F1214" s="14">
        <f t="shared" si="36"/>
        <v>0.9723231444291012</v>
      </c>
    </row>
    <row r="1215" spans="1:6" ht="12.75">
      <c r="A1215" s="17" t="s">
        <v>1929</v>
      </c>
      <c r="B1215" s="108">
        <v>180986100</v>
      </c>
      <c r="C1215" s="108"/>
      <c r="D1215" s="108">
        <v>150907110</v>
      </c>
      <c r="E1215" s="29"/>
      <c r="F1215" s="14">
        <f t="shared" si="36"/>
        <v>0.8338049717630249</v>
      </c>
    </row>
    <row r="1216" spans="1:6" ht="12.75">
      <c r="A1216" s="17" t="s">
        <v>1930</v>
      </c>
      <c r="B1216" s="108">
        <v>430032900</v>
      </c>
      <c r="C1216" s="108"/>
      <c r="D1216" s="108">
        <v>402503990</v>
      </c>
      <c r="E1216" s="29"/>
      <c r="F1216" s="14">
        <f t="shared" si="36"/>
        <v>0.9359841770245951</v>
      </c>
    </row>
    <row r="1217" spans="1:6" ht="12.75">
      <c r="A1217" s="17" t="s">
        <v>1931</v>
      </c>
      <c r="B1217" s="108">
        <v>467659900</v>
      </c>
      <c r="C1217" s="108"/>
      <c r="D1217" s="108">
        <v>470711980</v>
      </c>
      <c r="E1217" s="29"/>
      <c r="F1217" s="14">
        <f t="shared" si="36"/>
        <v>1.006526281171424</v>
      </c>
    </row>
    <row r="1218" spans="1:6" ht="12.75">
      <c r="A1218" s="17" t="s">
        <v>1932</v>
      </c>
      <c r="B1218" s="108">
        <v>163391400</v>
      </c>
      <c r="C1218" s="108"/>
      <c r="D1218" s="108">
        <v>160904280</v>
      </c>
      <c r="E1218" s="29"/>
      <c r="F1218" s="14">
        <f t="shared" si="36"/>
        <v>0.984778146218222</v>
      </c>
    </row>
    <row r="1219" spans="1:6" ht="12.75">
      <c r="A1219" s="17" t="s">
        <v>2495</v>
      </c>
      <c r="B1219" s="108">
        <v>190735900</v>
      </c>
      <c r="C1219" s="108"/>
      <c r="D1219" s="108">
        <v>186355910</v>
      </c>
      <c r="E1219" s="29"/>
      <c r="F1219" s="14">
        <f t="shared" si="36"/>
        <v>0.9770363628451697</v>
      </c>
    </row>
    <row r="1220" spans="1:6" ht="12.75">
      <c r="A1220" s="17" t="s">
        <v>1933</v>
      </c>
      <c r="B1220" s="108">
        <v>426978100</v>
      </c>
      <c r="C1220" s="108"/>
      <c r="D1220" s="108">
        <v>383978660</v>
      </c>
      <c r="E1220" s="29"/>
      <c r="F1220" s="14">
        <f t="shared" si="36"/>
        <v>0.8992935703259722</v>
      </c>
    </row>
    <row r="1221" spans="1:6" ht="12.75">
      <c r="A1221" s="8" t="s">
        <v>1934</v>
      </c>
      <c r="B1221" s="35">
        <f>SUM(B1222:B1227)</f>
        <v>1097347800</v>
      </c>
      <c r="C1221" s="35"/>
      <c r="D1221" s="35">
        <f>SUM(D1222:D1227)</f>
        <v>1054356258</v>
      </c>
      <c r="E1221" s="37"/>
      <c r="F1221" s="10">
        <f t="shared" si="36"/>
        <v>0.9608223190496212</v>
      </c>
    </row>
    <row r="1222" spans="1:6" ht="12.75">
      <c r="A1222" s="17" t="s">
        <v>1935</v>
      </c>
      <c r="B1222" s="108">
        <v>397145800</v>
      </c>
      <c r="C1222" s="108"/>
      <c r="D1222" s="108">
        <v>393619158</v>
      </c>
      <c r="E1222" s="29"/>
      <c r="F1222" s="14">
        <f t="shared" si="36"/>
        <v>0.9911200319882522</v>
      </c>
    </row>
    <row r="1223" spans="1:6" ht="12.75">
      <c r="A1223" s="17" t="s">
        <v>1936</v>
      </c>
      <c r="B1223" s="108">
        <v>95636800</v>
      </c>
      <c r="C1223" s="108"/>
      <c r="D1223" s="108">
        <v>90345430</v>
      </c>
      <c r="E1223" s="29"/>
      <c r="F1223" s="14">
        <f t="shared" si="36"/>
        <v>0.9446722391380724</v>
      </c>
    </row>
    <row r="1224" spans="1:6" ht="12.75">
      <c r="A1224" s="17" t="s">
        <v>1937</v>
      </c>
      <c r="B1224" s="108">
        <v>182886500</v>
      </c>
      <c r="C1224" s="108"/>
      <c r="D1224" s="108">
        <v>168018330</v>
      </c>
      <c r="E1224" s="29"/>
      <c r="F1224" s="14">
        <f t="shared" si="36"/>
        <v>0.9187027473323619</v>
      </c>
    </row>
    <row r="1225" spans="1:6" ht="12.75">
      <c r="A1225" s="17" t="s">
        <v>1938</v>
      </c>
      <c r="B1225" s="108">
        <v>160919800</v>
      </c>
      <c r="C1225" s="108"/>
      <c r="D1225" s="108">
        <v>162985340</v>
      </c>
      <c r="E1225" s="29"/>
      <c r="F1225" s="14">
        <f t="shared" si="36"/>
        <v>1.0128358349935807</v>
      </c>
    </row>
    <row r="1226" spans="1:6" ht="12.75">
      <c r="A1226" s="17" t="s">
        <v>1939</v>
      </c>
      <c r="B1226" s="108">
        <v>145218200</v>
      </c>
      <c r="C1226" s="108"/>
      <c r="D1226" s="108">
        <v>126420240</v>
      </c>
      <c r="E1226" s="29"/>
      <c r="F1226" s="14">
        <f t="shared" si="36"/>
        <v>0.8705536909285475</v>
      </c>
    </row>
    <row r="1227" spans="1:6" ht="12.75">
      <c r="A1227" s="17" t="s">
        <v>1940</v>
      </c>
      <c r="B1227" s="108">
        <v>115540700</v>
      </c>
      <c r="C1227" s="108"/>
      <c r="D1227" s="108">
        <v>112967760</v>
      </c>
      <c r="E1227" s="29"/>
      <c r="F1227" s="14">
        <f t="shared" si="36"/>
        <v>0.9777313102655601</v>
      </c>
    </row>
    <row r="1228" spans="1:6" ht="12.75">
      <c r="A1228" s="8" t="s">
        <v>217</v>
      </c>
      <c r="B1228" s="35">
        <f>SUM(B1229:B1231)</f>
        <v>1889484400</v>
      </c>
      <c r="C1228" s="35"/>
      <c r="D1228" s="35">
        <f>SUM(D1229:D1231)</f>
        <v>1847305749</v>
      </c>
      <c r="E1228" s="37"/>
      <c r="F1228" s="10">
        <f t="shared" si="36"/>
        <v>0.9776771636749158</v>
      </c>
    </row>
    <row r="1229" spans="1:6" ht="12.75">
      <c r="A1229" s="17" t="s">
        <v>218</v>
      </c>
      <c r="B1229" s="108">
        <v>520782100</v>
      </c>
      <c r="C1229" s="108"/>
      <c r="D1229" s="108">
        <v>513005606</v>
      </c>
      <c r="E1229" s="29"/>
      <c r="F1229" s="14">
        <f t="shared" si="36"/>
        <v>0.9850676626558401</v>
      </c>
    </row>
    <row r="1230" spans="1:6" ht="12.75">
      <c r="A1230" s="17" t="s">
        <v>219</v>
      </c>
      <c r="B1230" s="108">
        <v>637871400</v>
      </c>
      <c r="C1230" s="108"/>
      <c r="D1230" s="108">
        <v>635020969</v>
      </c>
      <c r="E1230" s="29"/>
      <c r="F1230" s="14">
        <f t="shared" si="36"/>
        <v>0.9955313390755566</v>
      </c>
    </row>
    <row r="1231" spans="1:6" ht="12.75">
      <c r="A1231" s="17" t="s">
        <v>220</v>
      </c>
      <c r="B1231" s="108">
        <v>730830900</v>
      </c>
      <c r="C1231" s="108"/>
      <c r="D1231" s="108">
        <v>699279174</v>
      </c>
      <c r="E1231" s="29"/>
      <c r="F1231" s="14">
        <f t="shared" si="36"/>
        <v>0.9568275971910876</v>
      </c>
    </row>
    <row r="1232" spans="1:6" ht="12.75">
      <c r="A1232" s="8" t="s">
        <v>221</v>
      </c>
      <c r="B1232" s="35">
        <f>SUM(B1233:B1234)</f>
        <v>5321698000</v>
      </c>
      <c r="C1232" s="35"/>
      <c r="D1232" s="35">
        <f>SUM(D1233:D1234)</f>
        <v>4713587625</v>
      </c>
      <c r="E1232" s="37"/>
      <c r="F1232" s="10">
        <f t="shared" si="36"/>
        <v>0.8857300104214858</v>
      </c>
    </row>
    <row r="1233" spans="1:6" ht="12.75">
      <c r="A1233" s="17" t="s">
        <v>222</v>
      </c>
      <c r="B1233" s="108">
        <v>1404876600</v>
      </c>
      <c r="C1233" s="108"/>
      <c r="D1233" s="108">
        <v>1215025491</v>
      </c>
      <c r="E1233" s="29"/>
      <c r="F1233" s="14">
        <f t="shared" si="36"/>
        <v>0.8648627865251652</v>
      </c>
    </row>
    <row r="1234" spans="1:6" ht="12.75">
      <c r="A1234" s="17" t="s">
        <v>223</v>
      </c>
      <c r="B1234" s="108">
        <v>3916821400</v>
      </c>
      <c r="C1234" s="108"/>
      <c r="D1234" s="108">
        <v>3498562134</v>
      </c>
      <c r="E1234" s="29"/>
      <c r="F1234" s="14">
        <f t="shared" si="36"/>
        <v>0.893214618874376</v>
      </c>
    </row>
    <row r="1235" spans="1:6" ht="12.75">
      <c r="A1235" s="8" t="s">
        <v>224</v>
      </c>
      <c r="B1235" s="35">
        <f>SUM(B1236:B1243)</f>
        <v>2400387000</v>
      </c>
      <c r="C1235" s="35"/>
      <c r="D1235" s="35">
        <f>SUM(D1236:D1243)</f>
        <v>2234369514</v>
      </c>
      <c r="E1235" s="37"/>
      <c r="F1235" s="10">
        <f t="shared" si="36"/>
        <v>0.9308372000014997</v>
      </c>
    </row>
    <row r="1236" spans="1:6" ht="12.75">
      <c r="A1236" s="17" t="s">
        <v>225</v>
      </c>
      <c r="B1236" s="108">
        <v>518488900</v>
      </c>
      <c r="C1236" s="108"/>
      <c r="D1236" s="108">
        <v>480092340</v>
      </c>
      <c r="E1236" s="29"/>
      <c r="F1236" s="14">
        <f t="shared" si="36"/>
        <v>0.9259452613161053</v>
      </c>
    </row>
    <row r="1237" spans="1:6" ht="12.75">
      <c r="A1237" s="17" t="s">
        <v>199</v>
      </c>
      <c r="B1237" s="108">
        <v>531084900</v>
      </c>
      <c r="C1237" s="108"/>
      <c r="D1237" s="108">
        <v>495110800</v>
      </c>
      <c r="E1237" s="29"/>
      <c r="F1237" s="14">
        <f t="shared" si="36"/>
        <v>0.9322629959917896</v>
      </c>
    </row>
    <row r="1238" spans="1:6" ht="12.75">
      <c r="A1238" s="17" t="s">
        <v>226</v>
      </c>
      <c r="B1238" s="108">
        <v>122167900</v>
      </c>
      <c r="C1238" s="108"/>
      <c r="D1238" s="108">
        <v>107019100</v>
      </c>
      <c r="E1238" s="29"/>
      <c r="F1238" s="14">
        <f t="shared" si="36"/>
        <v>0.8760001604349424</v>
      </c>
    </row>
    <row r="1239" spans="1:6" ht="12.75">
      <c r="A1239" s="17" t="s">
        <v>227</v>
      </c>
      <c r="B1239" s="108">
        <v>426361200</v>
      </c>
      <c r="C1239" s="108"/>
      <c r="D1239" s="108">
        <v>381344590</v>
      </c>
      <c r="E1239" s="29"/>
      <c r="F1239" s="14">
        <f t="shared" si="36"/>
        <v>0.8944167292896258</v>
      </c>
    </row>
    <row r="1240" spans="1:6" ht="12.75">
      <c r="A1240" s="17" t="s">
        <v>228</v>
      </c>
      <c r="B1240" s="108">
        <v>281905200</v>
      </c>
      <c r="C1240" s="108"/>
      <c r="D1240" s="108">
        <v>263487770</v>
      </c>
      <c r="E1240" s="29"/>
      <c r="F1240" s="14">
        <f t="shared" si="36"/>
        <v>0.9346680018672944</v>
      </c>
    </row>
    <row r="1241" spans="1:6" ht="12.75">
      <c r="A1241" s="17" t="s">
        <v>229</v>
      </c>
      <c r="B1241" s="108">
        <v>80242500</v>
      </c>
      <c r="C1241" s="108"/>
      <c r="D1241" s="108">
        <v>66372460</v>
      </c>
      <c r="E1241" s="29"/>
      <c r="F1241" s="14">
        <f t="shared" si="36"/>
        <v>0.8271484562420164</v>
      </c>
    </row>
    <row r="1242" spans="1:6" ht="12.75">
      <c r="A1242" s="17" t="s">
        <v>901</v>
      </c>
      <c r="B1242" s="108">
        <v>440136400</v>
      </c>
      <c r="C1242" s="108"/>
      <c r="D1242" s="108">
        <v>440942454</v>
      </c>
      <c r="E1242" s="29"/>
      <c r="F1242" s="14">
        <f t="shared" si="36"/>
        <v>1.001831373183404</v>
      </c>
    </row>
    <row r="1243" spans="1:6" ht="12.75">
      <c r="A1243" s="38" t="s">
        <v>230</v>
      </c>
      <c r="B1243" s="29"/>
      <c r="C1243" s="29"/>
      <c r="D1243" s="29"/>
      <c r="E1243" s="29"/>
      <c r="F1243" s="14"/>
    </row>
    <row r="1244" spans="1:6" ht="12.75">
      <c r="A1244" s="8" t="s">
        <v>231</v>
      </c>
      <c r="B1244" s="35">
        <f>SUM(B1245:B1252)</f>
        <v>8359834300</v>
      </c>
      <c r="C1244" s="35"/>
      <c r="D1244" s="35">
        <f>SUM(D1245:D1252)</f>
        <v>7912402883</v>
      </c>
      <c r="E1244" s="37"/>
      <c r="F1244" s="10">
        <f aca="true" t="shared" si="37" ref="F1244:F1252">SUM(D1244/B1244)</f>
        <v>0.9464784347460092</v>
      </c>
    </row>
    <row r="1245" spans="1:6" ht="12.75">
      <c r="A1245" s="17" t="s">
        <v>232</v>
      </c>
      <c r="B1245" s="108">
        <v>833792700</v>
      </c>
      <c r="C1245" s="108"/>
      <c r="D1245" s="108">
        <v>797613149</v>
      </c>
      <c r="E1245" s="29"/>
      <c r="F1245" s="14">
        <f t="shared" si="37"/>
        <v>0.9566084579536377</v>
      </c>
    </row>
    <row r="1246" spans="1:6" ht="12.75">
      <c r="A1246" s="17" t="s">
        <v>233</v>
      </c>
      <c r="B1246" s="108">
        <v>1680248300</v>
      </c>
      <c r="C1246" s="108"/>
      <c r="D1246" s="108">
        <v>1563060105</v>
      </c>
      <c r="E1246" s="29"/>
      <c r="F1246" s="14">
        <f t="shared" si="37"/>
        <v>0.9302554301051815</v>
      </c>
    </row>
    <row r="1247" spans="1:6" ht="12.75">
      <c r="A1247" s="17" t="s">
        <v>234</v>
      </c>
      <c r="B1247" s="108">
        <v>317134300</v>
      </c>
      <c r="C1247" s="108"/>
      <c r="D1247" s="108">
        <v>280899138</v>
      </c>
      <c r="E1247" s="29"/>
      <c r="F1247" s="14">
        <f t="shared" si="37"/>
        <v>0.8857419017747371</v>
      </c>
    </row>
    <row r="1248" spans="1:6" ht="12.75">
      <c r="A1248" s="17" t="s">
        <v>235</v>
      </c>
      <c r="B1248" s="108">
        <v>700613300</v>
      </c>
      <c r="C1248" s="108"/>
      <c r="D1248" s="108">
        <v>624065900</v>
      </c>
      <c r="E1248" s="29"/>
      <c r="F1248" s="14">
        <f t="shared" si="37"/>
        <v>0.8907422967848312</v>
      </c>
    </row>
    <row r="1249" spans="1:6" ht="12.75">
      <c r="A1249" s="17" t="s">
        <v>236</v>
      </c>
      <c r="B1249" s="108">
        <v>1753922000</v>
      </c>
      <c r="C1249" s="108"/>
      <c r="D1249" s="108">
        <v>1688531105</v>
      </c>
      <c r="E1249" s="29"/>
      <c r="F1249" s="14">
        <f t="shared" si="37"/>
        <v>0.9627173300751116</v>
      </c>
    </row>
    <row r="1250" spans="1:6" ht="12.75">
      <c r="A1250" s="17" t="s">
        <v>237</v>
      </c>
      <c r="B1250" s="108">
        <v>783792700</v>
      </c>
      <c r="C1250" s="108"/>
      <c r="D1250" s="108">
        <v>719122140</v>
      </c>
      <c r="E1250" s="29"/>
      <c r="F1250" s="14">
        <f t="shared" si="37"/>
        <v>0.9174902241370709</v>
      </c>
    </row>
    <row r="1251" spans="1:6" ht="12.75">
      <c r="A1251" s="17" t="s">
        <v>238</v>
      </c>
      <c r="B1251" s="108">
        <v>1797343500</v>
      </c>
      <c r="C1251" s="108"/>
      <c r="D1251" s="108">
        <v>1727127810</v>
      </c>
      <c r="E1251" s="29"/>
      <c r="F1251" s="14">
        <f t="shared" si="37"/>
        <v>0.9609336278791449</v>
      </c>
    </row>
    <row r="1252" spans="1:6" ht="12.75">
      <c r="A1252" s="17" t="s">
        <v>234</v>
      </c>
      <c r="B1252" s="108">
        <v>492987500</v>
      </c>
      <c r="C1252" s="108"/>
      <c r="D1252" s="108">
        <v>511983536</v>
      </c>
      <c r="E1252" s="29"/>
      <c r="F1252" s="14">
        <f t="shared" si="37"/>
        <v>1.0385324901747002</v>
      </c>
    </row>
    <row r="1253" spans="1:6" ht="12.75">
      <c r="A1253" s="38" t="s">
        <v>230</v>
      </c>
      <c r="B1253" s="29"/>
      <c r="C1253" s="29"/>
      <c r="D1253" s="29"/>
      <c r="E1253" s="29"/>
      <c r="F1253" s="14"/>
    </row>
    <row r="1254" spans="1:6" ht="12.75">
      <c r="A1254" s="38"/>
      <c r="B1254" s="29"/>
      <c r="C1254" s="29"/>
      <c r="D1254" s="29"/>
      <c r="E1254" s="29"/>
      <c r="F1254" s="14"/>
    </row>
    <row r="1255" spans="1:6" ht="15.75">
      <c r="A1255" s="22" t="s">
        <v>2015</v>
      </c>
      <c r="B1255" s="35">
        <f>+B1157+B1165+B1175+B1184+B1189+B1194+B1213+B1221+B1228+B1232+B1235+B1244</f>
        <v>36164705600</v>
      </c>
      <c r="C1255" s="35"/>
      <c r="D1255" s="35">
        <f>+D1157+D1165+D1175+D1184+D1189+D1194+D1213+D1221+D1228+D1232+D1235+D1244</f>
        <v>34199284554</v>
      </c>
      <c r="E1255" s="37"/>
      <c r="F1255" s="10">
        <f>SUM(D1255/B1255)</f>
        <v>0.9456536141137563</v>
      </c>
    </row>
    <row r="1256" spans="1:6" ht="15.75">
      <c r="A1256" s="22"/>
      <c r="B1256" s="61"/>
      <c r="C1256" s="61"/>
      <c r="D1256" s="61"/>
      <c r="E1256" s="61"/>
      <c r="F1256" s="14"/>
    </row>
    <row r="1257" spans="1:6" ht="12.75">
      <c r="A1257" s="17"/>
      <c r="B1257" s="17"/>
      <c r="C1257" s="17"/>
      <c r="D1257" s="17"/>
      <c r="E1257" s="17"/>
      <c r="F1257" s="14"/>
    </row>
    <row r="1258" spans="1:6" ht="12.75">
      <c r="A1258" s="17" t="s">
        <v>1976</v>
      </c>
      <c r="B1258" s="17" t="s">
        <v>252</v>
      </c>
      <c r="C1258" s="17"/>
      <c r="D1258" s="36"/>
      <c r="E1258" s="59"/>
      <c r="F1258" s="83" t="s">
        <v>253</v>
      </c>
    </row>
    <row r="1259" spans="1:6" ht="12.75">
      <c r="A1259" s="17" t="s">
        <v>254</v>
      </c>
      <c r="B1259" s="17" t="s">
        <v>252</v>
      </c>
      <c r="C1259" s="17"/>
      <c r="D1259" s="62"/>
      <c r="E1259" s="59"/>
      <c r="F1259" s="17" t="s">
        <v>253</v>
      </c>
    </row>
    <row r="1260" spans="1:6" ht="12.75">
      <c r="A1260" s="17" t="s">
        <v>255</v>
      </c>
      <c r="B1260" s="17" t="s">
        <v>252</v>
      </c>
      <c r="C1260" s="17"/>
      <c r="D1260" s="17"/>
      <c r="E1260" s="59"/>
      <c r="F1260" s="31" t="s">
        <v>253</v>
      </c>
    </row>
    <row r="1261" spans="1:6" ht="12.75">
      <c r="A1261" s="17" t="s">
        <v>256</v>
      </c>
      <c r="B1261" s="17" t="s">
        <v>252</v>
      </c>
      <c r="C1261" s="17"/>
      <c r="D1261" s="17"/>
      <c r="E1261" s="59"/>
      <c r="F1261" s="31" t="s">
        <v>253</v>
      </c>
    </row>
    <row r="1262" spans="1:6" ht="12.75">
      <c r="A1262" s="17" t="s">
        <v>257</v>
      </c>
      <c r="B1262" s="17" t="s">
        <v>258</v>
      </c>
      <c r="C1262" s="17"/>
      <c r="D1262" s="17" t="s">
        <v>367</v>
      </c>
      <c r="E1262" s="59"/>
      <c r="F1262" s="31"/>
    </row>
    <row r="1263" spans="1:6" ht="12.75">
      <c r="A1263" s="17"/>
      <c r="B1263" s="17"/>
      <c r="C1263" s="17"/>
      <c r="D1263" s="17"/>
      <c r="E1263" s="17"/>
      <c r="F1263" s="31"/>
    </row>
    <row r="1264" spans="1:6" ht="12.75">
      <c r="A1264" s="43" t="s">
        <v>2845</v>
      </c>
      <c r="B1264" s="44"/>
      <c r="C1264" s="44"/>
      <c r="D1264" s="44"/>
      <c r="E1264" s="44"/>
      <c r="F1264" s="45"/>
    </row>
    <row r="1265" spans="1:6" ht="12.75">
      <c r="A1265" s="46"/>
      <c r="B1265" s="11"/>
      <c r="C1265" s="11"/>
      <c r="D1265" s="11"/>
      <c r="E1265" s="11"/>
      <c r="F1265" s="42"/>
    </row>
    <row r="1266" spans="1:6" ht="12.75">
      <c r="A1266" s="19" t="s">
        <v>977</v>
      </c>
      <c r="B1266" s="5">
        <v>2005</v>
      </c>
      <c r="C1266" s="5" t="s">
        <v>978</v>
      </c>
      <c r="D1266" s="5">
        <v>2005</v>
      </c>
      <c r="E1266" s="19"/>
      <c r="F1266" s="47"/>
    </row>
    <row r="1267" spans="1:6" ht="13.5" thickBot="1">
      <c r="A1267" s="48" t="s">
        <v>979</v>
      </c>
      <c r="B1267" s="49" t="s">
        <v>980</v>
      </c>
      <c r="C1267" s="48"/>
      <c r="D1267" s="48" t="s">
        <v>981</v>
      </c>
      <c r="E1267" s="48"/>
      <c r="F1267" s="50" t="s">
        <v>982</v>
      </c>
    </row>
    <row r="1268" spans="1:6" ht="12.75">
      <c r="A1268" s="11"/>
      <c r="B1268" s="13"/>
      <c r="C1268" s="13"/>
      <c r="D1268" s="13"/>
      <c r="E1268" s="11"/>
      <c r="F1268" s="42"/>
    </row>
    <row r="1269" spans="1:6" ht="12.75">
      <c r="A1269" s="8" t="s">
        <v>2846</v>
      </c>
      <c r="B1269" s="35">
        <f>SUM(B1270:B1284)</f>
        <v>178394900</v>
      </c>
      <c r="C1269" s="35"/>
      <c r="D1269" s="35">
        <f>SUM(D1270:D1284)</f>
        <v>141060662</v>
      </c>
      <c r="E1269" s="37"/>
      <c r="F1269" s="10">
        <f aca="true" t="shared" si="38" ref="F1269:F1274">SUM(D1269/B1269)</f>
        <v>0.7907213827301117</v>
      </c>
    </row>
    <row r="1270" spans="1:6" ht="12.75">
      <c r="A1270" s="17" t="s">
        <v>2847</v>
      </c>
      <c r="B1270" s="108">
        <v>5577900</v>
      </c>
      <c r="C1270" s="108"/>
      <c r="D1270" s="108">
        <v>1174028</v>
      </c>
      <c r="E1270" s="17"/>
      <c r="F1270" s="14">
        <f t="shared" si="38"/>
        <v>0.21047849549113465</v>
      </c>
    </row>
    <row r="1271" spans="1:6" ht="12.75">
      <c r="A1271" s="17" t="s">
        <v>592</v>
      </c>
      <c r="B1271" s="108">
        <v>25861500</v>
      </c>
      <c r="C1271" s="108"/>
      <c r="D1271" s="108">
        <v>5458830</v>
      </c>
      <c r="E1271" s="17"/>
      <c r="F1271" s="14">
        <f t="shared" si="38"/>
        <v>0.21107940374688244</v>
      </c>
    </row>
    <row r="1272" spans="1:6" ht="12.75">
      <c r="A1272" s="17" t="s">
        <v>2834</v>
      </c>
      <c r="B1272" s="108">
        <v>16096500</v>
      </c>
      <c r="C1272" s="108"/>
      <c r="D1272" s="108">
        <v>3460197</v>
      </c>
      <c r="E1272" s="17"/>
      <c r="F1272" s="14">
        <f t="shared" si="38"/>
        <v>0.2149658000186376</v>
      </c>
    </row>
    <row r="1273" spans="1:6" ht="12.75">
      <c r="A1273" s="17" t="s">
        <v>2848</v>
      </c>
      <c r="B1273" s="108">
        <v>5552400</v>
      </c>
      <c r="C1273" s="108"/>
      <c r="D1273" s="108">
        <v>1616166</v>
      </c>
      <c r="E1273" s="17"/>
      <c r="F1273" s="14">
        <f t="shared" si="38"/>
        <v>0.2910752107196888</v>
      </c>
    </row>
    <row r="1274" spans="1:6" ht="12.75">
      <c r="A1274" s="17" t="s">
        <v>2849</v>
      </c>
      <c r="B1274" s="108">
        <v>3063600</v>
      </c>
      <c r="C1274" s="108"/>
      <c r="D1274" s="108">
        <v>1616353</v>
      </c>
      <c r="E1274" s="17"/>
      <c r="F1274" s="14">
        <f t="shared" si="38"/>
        <v>0.5275992296644471</v>
      </c>
    </row>
    <row r="1275" spans="1:6" ht="12.75">
      <c r="A1275" s="38" t="s">
        <v>2579</v>
      </c>
      <c r="B1275" s="108"/>
      <c r="C1275" s="108"/>
      <c r="D1275" s="108"/>
      <c r="E1275" s="17"/>
      <c r="F1275" s="14"/>
    </row>
    <row r="1276" spans="1:6" ht="12.75">
      <c r="A1276" s="17" t="s">
        <v>2850</v>
      </c>
      <c r="B1276" s="108">
        <v>14265700</v>
      </c>
      <c r="C1276" s="108"/>
      <c r="D1276" s="108">
        <v>7533826</v>
      </c>
      <c r="E1276" s="17"/>
      <c r="F1276" s="14">
        <f>SUM(D1276/B1276)</f>
        <v>0.5281076988861395</v>
      </c>
    </row>
    <row r="1277" spans="1:6" ht="12.75">
      <c r="A1277" s="38" t="s">
        <v>2579</v>
      </c>
      <c r="B1277" s="108"/>
      <c r="C1277" s="108"/>
      <c r="D1277" s="108"/>
      <c r="E1277" s="17"/>
      <c r="F1277" s="14"/>
    </row>
    <row r="1278" spans="1:6" ht="12.75">
      <c r="A1278" s="17" t="s">
        <v>2640</v>
      </c>
      <c r="B1278" s="108">
        <v>24047700</v>
      </c>
      <c r="C1278" s="108"/>
      <c r="D1278" s="108">
        <v>3548052</v>
      </c>
      <c r="E1278" s="17"/>
      <c r="F1278" s="14">
        <f>SUM(D1278/B1278)</f>
        <v>0.14754225975872953</v>
      </c>
    </row>
    <row r="1279" spans="1:6" ht="12.75">
      <c r="A1279" s="38" t="s">
        <v>2098</v>
      </c>
      <c r="B1279" s="108"/>
      <c r="C1279" s="108"/>
      <c r="D1279" s="108"/>
      <c r="E1279" s="17"/>
      <c r="F1279" s="14"/>
    </row>
    <row r="1280" spans="1:6" ht="12.75">
      <c r="A1280" s="17" t="s">
        <v>2851</v>
      </c>
      <c r="B1280" s="108">
        <v>16492700</v>
      </c>
      <c r="C1280" s="108"/>
      <c r="D1280" s="108">
        <v>24405170</v>
      </c>
      <c r="E1280" s="17"/>
      <c r="F1280" s="14">
        <f>SUM(D1280/B1280)</f>
        <v>1.4797558920007032</v>
      </c>
    </row>
    <row r="1281" spans="1:6" ht="12.75">
      <c r="A1281" s="38" t="s">
        <v>2852</v>
      </c>
      <c r="B1281" s="108"/>
      <c r="C1281" s="108"/>
      <c r="D1281" s="108"/>
      <c r="E1281" s="17"/>
      <c r="F1281" s="14"/>
    </row>
    <row r="1282" spans="1:6" ht="12.75">
      <c r="A1282" s="17" t="s">
        <v>2834</v>
      </c>
      <c r="B1282" s="108">
        <v>24283300</v>
      </c>
      <c r="C1282" s="108"/>
      <c r="D1282" s="108">
        <v>28776360</v>
      </c>
      <c r="E1282" s="17"/>
      <c r="F1282" s="14">
        <f>SUM(D1282/B1282)</f>
        <v>1.1850267467765914</v>
      </c>
    </row>
    <row r="1283" spans="1:6" ht="12.75">
      <c r="A1283" s="38" t="s">
        <v>2852</v>
      </c>
      <c r="B1283" s="108"/>
      <c r="C1283" s="108"/>
      <c r="D1283" s="108"/>
      <c r="E1283" s="17"/>
      <c r="F1283" s="14"/>
    </row>
    <row r="1284" spans="1:6" ht="12.75">
      <c r="A1284" s="17" t="s">
        <v>2853</v>
      </c>
      <c r="B1284" s="108">
        <v>43153600</v>
      </c>
      <c r="C1284" s="108"/>
      <c r="D1284" s="108">
        <v>63471680</v>
      </c>
      <c r="E1284" s="17"/>
      <c r="F1284" s="14">
        <f>SUM(D1284/B1284)</f>
        <v>1.4708316339772347</v>
      </c>
    </row>
    <row r="1285" spans="1:6" ht="12.75">
      <c r="A1285" s="38" t="s">
        <v>2852</v>
      </c>
      <c r="B1285" s="29"/>
      <c r="C1285" s="29"/>
      <c r="D1285" s="29"/>
      <c r="E1285" s="17"/>
      <c r="F1285" s="14"/>
    </row>
    <row r="1286" spans="1:6" ht="12.75">
      <c r="A1286" s="8" t="s">
        <v>2854</v>
      </c>
      <c r="B1286" s="35">
        <f>SUM(B1287:B1290)</f>
        <v>321790100</v>
      </c>
      <c r="C1286" s="35"/>
      <c r="D1286" s="35">
        <f>SUM(D1287:D1290)</f>
        <v>78900285</v>
      </c>
      <c r="E1286" s="37"/>
      <c r="F1286" s="10">
        <f aca="true" t="shared" si="39" ref="F1286:F1296">SUM(D1286/B1286)</f>
        <v>0.24519177252500932</v>
      </c>
    </row>
    <row r="1287" spans="1:6" ht="12.75">
      <c r="A1287" s="17" t="s">
        <v>2855</v>
      </c>
      <c r="B1287" s="108">
        <v>119958300</v>
      </c>
      <c r="C1287" s="108"/>
      <c r="D1287" s="108">
        <v>31501195</v>
      </c>
      <c r="E1287" s="17"/>
      <c r="F1287" s="14">
        <f t="shared" si="39"/>
        <v>0.2626012122545918</v>
      </c>
    </row>
    <row r="1288" spans="1:6" ht="12.75">
      <c r="A1288" s="17" t="s">
        <v>205</v>
      </c>
      <c r="B1288" s="108">
        <v>27704300</v>
      </c>
      <c r="C1288" s="108"/>
      <c r="D1288" s="108">
        <v>4639484</v>
      </c>
      <c r="E1288" s="17"/>
      <c r="F1288" s="14">
        <f t="shared" si="39"/>
        <v>0.16746440083308367</v>
      </c>
    </row>
    <row r="1289" spans="1:6" ht="12.75">
      <c r="A1289" s="17" t="s">
        <v>2856</v>
      </c>
      <c r="B1289" s="108">
        <v>94562700</v>
      </c>
      <c r="C1289" s="108"/>
      <c r="D1289" s="108">
        <v>21616075</v>
      </c>
      <c r="E1289" s="17"/>
      <c r="F1289" s="14">
        <f t="shared" si="39"/>
        <v>0.22858986682909857</v>
      </c>
    </row>
    <row r="1290" spans="1:6" ht="12.75">
      <c r="A1290" s="17" t="s">
        <v>2857</v>
      </c>
      <c r="B1290" s="108">
        <v>79564800</v>
      </c>
      <c r="C1290" s="108"/>
      <c r="D1290" s="108">
        <v>21143531</v>
      </c>
      <c r="E1290" s="17"/>
      <c r="F1290" s="14">
        <f t="shared" si="39"/>
        <v>0.26573976180421494</v>
      </c>
    </row>
    <row r="1291" spans="1:6" ht="12.75">
      <c r="A1291" s="8" t="s">
        <v>2858</v>
      </c>
      <c r="B1291" s="35">
        <f>SUM(B1292:B1298)</f>
        <v>226602800</v>
      </c>
      <c r="C1291" s="35"/>
      <c r="D1291" s="35">
        <f>SUM(D1292:D1298)</f>
        <v>63776363</v>
      </c>
      <c r="E1291" s="37"/>
      <c r="F1291" s="10">
        <f t="shared" si="39"/>
        <v>0.2814456087921244</v>
      </c>
    </row>
    <row r="1292" spans="1:6" ht="12.75">
      <c r="A1292" s="17" t="s">
        <v>2859</v>
      </c>
      <c r="B1292" s="108">
        <v>97877600</v>
      </c>
      <c r="C1292" s="108"/>
      <c r="D1292" s="108">
        <v>24649141</v>
      </c>
      <c r="E1292" s="17"/>
      <c r="F1292" s="14">
        <f t="shared" si="39"/>
        <v>0.25183638544467785</v>
      </c>
    </row>
    <row r="1293" spans="1:6" ht="12.75">
      <c r="A1293" s="17" t="s">
        <v>2860</v>
      </c>
      <c r="B1293" s="108">
        <v>58019700</v>
      </c>
      <c r="C1293" s="108"/>
      <c r="D1293" s="108">
        <v>12552472</v>
      </c>
      <c r="E1293" s="17"/>
      <c r="F1293" s="14">
        <f t="shared" si="39"/>
        <v>0.21634844716535936</v>
      </c>
    </row>
    <row r="1294" spans="1:6" ht="12.75">
      <c r="A1294" s="17" t="s">
        <v>2861</v>
      </c>
      <c r="B1294" s="108">
        <v>24008100</v>
      </c>
      <c r="C1294" s="108"/>
      <c r="D1294" s="108">
        <v>4442139</v>
      </c>
      <c r="E1294" s="17"/>
      <c r="F1294" s="14">
        <f t="shared" si="39"/>
        <v>0.1850266784960076</v>
      </c>
    </row>
    <row r="1295" spans="1:6" ht="12.75">
      <c r="A1295" s="17" t="s">
        <v>2862</v>
      </c>
      <c r="B1295" s="108">
        <v>14088100</v>
      </c>
      <c r="C1295" s="108"/>
      <c r="D1295" s="108">
        <v>3386441</v>
      </c>
      <c r="E1295" s="17"/>
      <c r="F1295" s="14">
        <f t="shared" si="39"/>
        <v>0.2403759910846743</v>
      </c>
    </row>
    <row r="1296" spans="1:6" ht="12.75">
      <c r="A1296" s="17" t="s">
        <v>2863</v>
      </c>
      <c r="B1296" s="108">
        <v>5948100</v>
      </c>
      <c r="C1296" s="108"/>
      <c r="D1296" s="108">
        <v>3614310</v>
      </c>
      <c r="E1296" s="17"/>
      <c r="F1296" s="14">
        <f t="shared" si="39"/>
        <v>0.6076410954758662</v>
      </c>
    </row>
    <row r="1297" spans="1:6" ht="12.75">
      <c r="A1297" s="38" t="s">
        <v>2864</v>
      </c>
      <c r="B1297" s="108"/>
      <c r="C1297" s="108"/>
      <c r="D1297" s="108"/>
      <c r="E1297" s="17"/>
      <c r="F1297" s="14"/>
    </row>
    <row r="1298" spans="1:6" ht="12.75">
      <c r="A1298" s="17" t="s">
        <v>520</v>
      </c>
      <c r="B1298" s="108">
        <v>26661200</v>
      </c>
      <c r="C1298" s="108"/>
      <c r="D1298" s="108">
        <v>15131860</v>
      </c>
      <c r="E1298" s="17"/>
      <c r="F1298" s="14">
        <f>SUM(D1298/B1298)</f>
        <v>0.5675611000255052</v>
      </c>
    </row>
    <row r="1299" spans="1:6" ht="12.75">
      <c r="A1299" s="38" t="s">
        <v>2864</v>
      </c>
      <c r="B1299" s="29"/>
      <c r="C1299" s="29"/>
      <c r="D1299" s="29"/>
      <c r="E1299" s="17"/>
      <c r="F1299" s="14"/>
    </row>
    <row r="1300" spans="1:6" ht="12.75">
      <c r="A1300" s="8" t="s">
        <v>2865</v>
      </c>
      <c r="B1300" s="35">
        <f>SUM(B1301:B1308)</f>
        <v>213731900</v>
      </c>
      <c r="C1300" s="35"/>
      <c r="D1300" s="35">
        <f>SUM(D1301:D1308)</f>
        <v>49790987</v>
      </c>
      <c r="E1300" s="37"/>
      <c r="F1300" s="10">
        <f aca="true" t="shared" si="40" ref="F1300:F1312">SUM(D1300/B1300)</f>
        <v>0.23296001673124134</v>
      </c>
    </row>
    <row r="1301" spans="1:6" ht="12.75">
      <c r="A1301" s="17" t="s">
        <v>2866</v>
      </c>
      <c r="B1301" s="108">
        <v>35432100</v>
      </c>
      <c r="C1301" s="108"/>
      <c r="D1301" s="108">
        <v>6629408</v>
      </c>
      <c r="E1301" s="17"/>
      <c r="F1301" s="14">
        <f t="shared" si="40"/>
        <v>0.1871017523657926</v>
      </c>
    </row>
    <row r="1302" spans="1:6" ht="12.75">
      <c r="A1302" s="17" t="s">
        <v>2867</v>
      </c>
      <c r="B1302" s="108">
        <v>53896000</v>
      </c>
      <c r="C1302" s="108"/>
      <c r="D1302" s="108">
        <v>12982123</v>
      </c>
      <c r="E1302" s="17"/>
      <c r="F1302" s="14">
        <f t="shared" si="40"/>
        <v>0.24087358987679977</v>
      </c>
    </row>
    <row r="1303" spans="1:6" ht="12.75">
      <c r="A1303" s="17" t="s">
        <v>2868</v>
      </c>
      <c r="B1303" s="108">
        <v>2790600</v>
      </c>
      <c r="C1303" s="108"/>
      <c r="D1303" s="108">
        <v>719080</v>
      </c>
      <c r="E1303" s="17"/>
      <c r="F1303" s="14">
        <f t="shared" si="40"/>
        <v>0.25767935211065723</v>
      </c>
    </row>
    <row r="1304" spans="1:6" ht="12.75">
      <c r="A1304" s="17" t="s">
        <v>1936</v>
      </c>
      <c r="B1304" s="108">
        <v>41597500</v>
      </c>
      <c r="C1304" s="108"/>
      <c r="D1304" s="108">
        <v>10529795</v>
      </c>
      <c r="E1304" s="17"/>
      <c r="F1304" s="14">
        <f t="shared" si="40"/>
        <v>0.25313528457239015</v>
      </c>
    </row>
    <row r="1305" spans="1:6" ht="12.75">
      <c r="A1305" s="17" t="s">
        <v>2869</v>
      </c>
      <c r="B1305" s="108">
        <v>29675800</v>
      </c>
      <c r="C1305" s="108"/>
      <c r="D1305" s="108">
        <v>7971489</v>
      </c>
      <c r="E1305" s="17"/>
      <c r="F1305" s="14">
        <f t="shared" si="40"/>
        <v>0.26861917791601236</v>
      </c>
    </row>
    <row r="1306" spans="1:6" ht="12.75">
      <c r="A1306" s="17" t="s">
        <v>2870</v>
      </c>
      <c r="B1306" s="108">
        <v>14115400</v>
      </c>
      <c r="C1306" s="108"/>
      <c r="D1306" s="108">
        <v>3073955</v>
      </c>
      <c r="E1306" s="17"/>
      <c r="F1306" s="14">
        <f t="shared" si="40"/>
        <v>0.2177731413916715</v>
      </c>
    </row>
    <row r="1307" spans="1:6" ht="12.75">
      <c r="A1307" s="17" t="s">
        <v>2871</v>
      </c>
      <c r="B1307" s="108">
        <v>26101100</v>
      </c>
      <c r="C1307" s="108"/>
      <c r="D1307" s="108">
        <v>5370057</v>
      </c>
      <c r="E1307" s="17"/>
      <c r="F1307" s="14">
        <f t="shared" si="40"/>
        <v>0.20574063928340186</v>
      </c>
    </row>
    <row r="1308" spans="1:6" ht="12.75">
      <c r="A1308" s="17" t="s">
        <v>2872</v>
      </c>
      <c r="B1308" s="108">
        <v>10123400</v>
      </c>
      <c r="C1308" s="108"/>
      <c r="D1308" s="108">
        <v>2515080</v>
      </c>
      <c r="E1308" s="17"/>
      <c r="F1308" s="14">
        <f t="shared" si="40"/>
        <v>0.24844222296856788</v>
      </c>
    </row>
    <row r="1309" spans="1:6" ht="12.75">
      <c r="A1309" s="8" t="s">
        <v>2873</v>
      </c>
      <c r="B1309" s="35">
        <f>SUM(B1310:B1312)</f>
        <v>170220500</v>
      </c>
      <c r="C1309" s="35"/>
      <c r="D1309" s="35">
        <f>SUM(D1310:D1312)</f>
        <v>38995161</v>
      </c>
      <c r="E1309" s="37"/>
      <c r="F1309" s="10">
        <f t="shared" si="40"/>
        <v>0.22908616177252447</v>
      </c>
    </row>
    <row r="1310" spans="1:6" ht="12.75">
      <c r="A1310" s="17" t="s">
        <v>2874</v>
      </c>
      <c r="B1310" s="108">
        <v>81894500</v>
      </c>
      <c r="C1310" s="108"/>
      <c r="D1310" s="108">
        <v>18549295</v>
      </c>
      <c r="E1310" s="17"/>
      <c r="F1310" s="14">
        <f t="shared" si="40"/>
        <v>0.22650232921624774</v>
      </c>
    </row>
    <row r="1311" spans="1:6" ht="12.75">
      <c r="A1311" s="17" t="s">
        <v>2875</v>
      </c>
      <c r="B1311" s="108">
        <v>30851700</v>
      </c>
      <c r="C1311" s="108"/>
      <c r="D1311" s="108">
        <v>6866938</v>
      </c>
      <c r="E1311" s="17"/>
      <c r="F1311" s="14">
        <f t="shared" si="40"/>
        <v>0.22257891785541803</v>
      </c>
    </row>
    <row r="1312" spans="1:6" ht="12.75">
      <c r="A1312" s="17" t="s">
        <v>2086</v>
      </c>
      <c r="B1312" s="108">
        <v>57474300</v>
      </c>
      <c r="C1312" s="108"/>
      <c r="D1312" s="108">
        <v>13578928</v>
      </c>
      <c r="E1312" s="17"/>
      <c r="F1312" s="14">
        <f t="shared" si="40"/>
        <v>0.23626086790095746</v>
      </c>
    </row>
    <row r="1313" spans="1:4" ht="12.75">
      <c r="A1313" s="17"/>
      <c r="B1313" s="29"/>
      <c r="C1313" s="29"/>
      <c r="D1313" s="29"/>
    </row>
    <row r="1315" spans="1:6" ht="12.75">
      <c r="A1315" s="43" t="s">
        <v>2845</v>
      </c>
      <c r="B1315" s="44"/>
      <c r="C1315" s="44"/>
      <c r="D1315" s="44"/>
      <c r="E1315" s="44"/>
      <c r="F1315" s="45"/>
    </row>
    <row r="1316" spans="1:6" ht="12.75">
      <c r="A1316" s="46"/>
      <c r="B1316" s="11"/>
      <c r="C1316" s="11"/>
      <c r="D1316" s="11"/>
      <c r="E1316" s="11"/>
      <c r="F1316" s="42"/>
    </row>
    <row r="1317" spans="1:6" ht="12.75">
      <c r="A1317" s="19" t="s">
        <v>977</v>
      </c>
      <c r="B1317" s="5">
        <v>2005</v>
      </c>
      <c r="C1317" s="5" t="s">
        <v>978</v>
      </c>
      <c r="D1317" s="5">
        <v>2005</v>
      </c>
      <c r="E1317" s="19"/>
      <c r="F1317" s="47"/>
    </row>
    <row r="1318" spans="1:6" ht="13.5" thickBot="1">
      <c r="A1318" s="48" t="s">
        <v>979</v>
      </c>
      <c r="B1318" s="49" t="s">
        <v>980</v>
      </c>
      <c r="C1318" s="48"/>
      <c r="D1318" s="48" t="s">
        <v>981</v>
      </c>
      <c r="E1318" s="48"/>
      <c r="F1318" s="50" t="s">
        <v>982</v>
      </c>
    </row>
    <row r="1319" spans="1:6" ht="12.75">
      <c r="A1319" s="11"/>
      <c r="B1319" s="13"/>
      <c r="C1319" s="13"/>
      <c r="D1319" s="13"/>
      <c r="E1319" s="11"/>
      <c r="F1319" s="42"/>
    </row>
    <row r="1320" spans="1:6" ht="12.75">
      <c r="A1320" s="8" t="s">
        <v>2876</v>
      </c>
      <c r="B1320" s="35">
        <f>SUM(B1321:B1332)</f>
        <v>209487200</v>
      </c>
      <c r="C1320" s="35"/>
      <c r="D1320" s="35">
        <f>SUM(D1321:D1332)</f>
        <v>77226547</v>
      </c>
      <c r="E1320" s="37"/>
      <c r="F1320" s="10">
        <f aca="true" t="shared" si="41" ref="F1320:F1326">SUM(D1320/B1320)</f>
        <v>0.36864565949614103</v>
      </c>
    </row>
    <row r="1321" spans="1:6" ht="12.75">
      <c r="A1321" s="17" t="s">
        <v>288</v>
      </c>
      <c r="B1321" s="108">
        <v>8461300</v>
      </c>
      <c r="C1321" s="108"/>
      <c r="D1321" s="108">
        <v>2521639</v>
      </c>
      <c r="E1321" s="17"/>
      <c r="F1321" s="14">
        <f t="shared" si="41"/>
        <v>0.2980202805715434</v>
      </c>
    </row>
    <row r="1322" spans="1:6" ht="12.75">
      <c r="A1322" s="17" t="s">
        <v>2856</v>
      </c>
      <c r="B1322" s="108">
        <v>1892700</v>
      </c>
      <c r="C1322" s="108"/>
      <c r="D1322" s="108">
        <v>347062</v>
      </c>
      <c r="E1322" s="17"/>
      <c r="F1322" s="14">
        <f t="shared" si="41"/>
        <v>0.18336873249854704</v>
      </c>
    </row>
    <row r="1323" spans="1:6" ht="12.75">
      <c r="A1323" s="17" t="s">
        <v>289</v>
      </c>
      <c r="B1323" s="108">
        <v>25485900</v>
      </c>
      <c r="C1323" s="108"/>
      <c r="D1323" s="108">
        <v>7967033</v>
      </c>
      <c r="E1323" s="17"/>
      <c r="F1323" s="14">
        <f t="shared" si="41"/>
        <v>0.3126055191301857</v>
      </c>
    </row>
    <row r="1324" spans="1:6" ht="12.75">
      <c r="A1324" s="17" t="s">
        <v>290</v>
      </c>
      <c r="B1324" s="108">
        <v>42839000</v>
      </c>
      <c r="C1324" s="108"/>
      <c r="D1324" s="108">
        <v>9652086</v>
      </c>
      <c r="E1324" s="17"/>
      <c r="F1324" s="14">
        <f t="shared" si="41"/>
        <v>0.22531072153878476</v>
      </c>
    </row>
    <row r="1325" spans="1:6" ht="12.75">
      <c r="A1325" s="17" t="s">
        <v>291</v>
      </c>
      <c r="B1325" s="108">
        <v>42123200</v>
      </c>
      <c r="C1325" s="108"/>
      <c r="D1325" s="108">
        <v>9051576</v>
      </c>
      <c r="E1325" s="17"/>
      <c r="F1325" s="14">
        <f t="shared" si="41"/>
        <v>0.21488338967599802</v>
      </c>
    </row>
    <row r="1326" spans="1:6" ht="12.75">
      <c r="A1326" s="17" t="s">
        <v>292</v>
      </c>
      <c r="B1326" s="108">
        <v>26177900</v>
      </c>
      <c r="C1326" s="108"/>
      <c r="D1326" s="108">
        <v>13392334</v>
      </c>
      <c r="E1326" s="17"/>
      <c r="F1326" s="14">
        <f t="shared" si="41"/>
        <v>0.5115893177069207</v>
      </c>
    </row>
    <row r="1327" spans="1:6" ht="12.75">
      <c r="A1327" s="38" t="s">
        <v>2579</v>
      </c>
      <c r="B1327" s="108"/>
      <c r="C1327" s="108"/>
      <c r="D1327" s="108"/>
      <c r="E1327" s="17"/>
      <c r="F1327" s="14"/>
    </row>
    <row r="1328" spans="1:6" ht="12.75">
      <c r="A1328" s="17" t="s">
        <v>115</v>
      </c>
      <c r="B1328" s="108">
        <v>30021700</v>
      </c>
      <c r="C1328" s="108"/>
      <c r="D1328" s="108">
        <v>16477668</v>
      </c>
      <c r="E1328" s="17"/>
      <c r="F1328" s="14">
        <f>SUM(D1328/B1328)</f>
        <v>0.548858592284914</v>
      </c>
    </row>
    <row r="1329" spans="1:6" ht="12.75">
      <c r="A1329" s="38" t="s">
        <v>2579</v>
      </c>
      <c r="B1329" s="108"/>
      <c r="C1329" s="108"/>
      <c r="D1329" s="108"/>
      <c r="E1329" s="17"/>
      <c r="F1329" s="14"/>
    </row>
    <row r="1330" spans="1:6" ht="12.75">
      <c r="A1330" s="17" t="s">
        <v>291</v>
      </c>
      <c r="B1330" s="108">
        <v>23256200</v>
      </c>
      <c r="C1330" s="108"/>
      <c r="D1330" s="108">
        <v>12666358</v>
      </c>
      <c r="E1330" s="17"/>
      <c r="F1330" s="14">
        <f>SUM(D1330/B1330)</f>
        <v>0.5446443529037418</v>
      </c>
    </row>
    <row r="1331" spans="1:6" ht="12.75">
      <c r="A1331" s="38" t="s">
        <v>2579</v>
      </c>
      <c r="B1331" s="108"/>
      <c r="C1331" s="108"/>
      <c r="D1331" s="108"/>
      <c r="E1331" s="17"/>
      <c r="F1331" s="14"/>
    </row>
    <row r="1332" spans="1:6" ht="12.75">
      <c r="A1332" s="17" t="s">
        <v>293</v>
      </c>
      <c r="B1332" s="108">
        <v>9229300</v>
      </c>
      <c r="C1332" s="108"/>
      <c r="D1332" s="108">
        <v>5150791</v>
      </c>
      <c r="E1332" s="17"/>
      <c r="F1332" s="14">
        <f>SUM(D1332/B1332)</f>
        <v>0.5580911878473991</v>
      </c>
    </row>
    <row r="1333" spans="1:6" ht="12.75">
      <c r="A1333" s="38" t="s">
        <v>2579</v>
      </c>
      <c r="B1333" s="29"/>
      <c r="C1333" s="29"/>
      <c r="D1333" s="29"/>
      <c r="E1333" s="17"/>
      <c r="F1333" s="14"/>
    </row>
    <row r="1334" spans="1:6" ht="12.75">
      <c r="A1334" s="8" t="s">
        <v>294</v>
      </c>
      <c r="B1334" s="35">
        <f>SUM(B1335:B1339)</f>
        <v>104811200</v>
      </c>
      <c r="C1334" s="35"/>
      <c r="D1334" s="35">
        <f>SUM(D1335:D1339)</f>
        <v>25927182</v>
      </c>
      <c r="E1334" s="37"/>
      <c r="F1334" s="10">
        <f aca="true" t="shared" si="42" ref="F1334:F1339">SUM(D1334/B1334)</f>
        <v>0.24737033828445815</v>
      </c>
    </row>
    <row r="1335" spans="1:6" ht="12.75">
      <c r="A1335" s="17" t="s">
        <v>292</v>
      </c>
      <c r="B1335" s="108">
        <v>28956900</v>
      </c>
      <c r="C1335" s="108"/>
      <c r="D1335" s="108">
        <v>7147416</v>
      </c>
      <c r="E1335" s="17"/>
      <c r="F1335" s="14">
        <f t="shared" si="42"/>
        <v>0.2468294603358785</v>
      </c>
    </row>
    <row r="1336" spans="1:6" ht="12.75">
      <c r="A1336" s="17" t="s">
        <v>295</v>
      </c>
      <c r="B1336" s="108">
        <v>24343600</v>
      </c>
      <c r="C1336" s="108"/>
      <c r="D1336" s="108">
        <v>5766695</v>
      </c>
      <c r="E1336" s="17"/>
      <c r="F1336" s="14">
        <f t="shared" si="42"/>
        <v>0.23688751869074418</v>
      </c>
    </row>
    <row r="1337" spans="1:6" ht="12.75">
      <c r="A1337" s="17" t="s">
        <v>296</v>
      </c>
      <c r="B1337" s="108">
        <v>12855800</v>
      </c>
      <c r="C1337" s="108"/>
      <c r="D1337" s="108">
        <v>4162360</v>
      </c>
      <c r="E1337" s="17"/>
      <c r="F1337" s="14">
        <f t="shared" si="42"/>
        <v>0.323772927394639</v>
      </c>
    </row>
    <row r="1338" spans="1:6" ht="12.75">
      <c r="A1338" s="17" t="s">
        <v>297</v>
      </c>
      <c r="B1338" s="108">
        <v>13323300</v>
      </c>
      <c r="C1338" s="108"/>
      <c r="D1338" s="108">
        <v>3197851</v>
      </c>
      <c r="E1338" s="17"/>
      <c r="F1338" s="14">
        <f t="shared" si="42"/>
        <v>0.2400194396283203</v>
      </c>
    </row>
    <row r="1339" spans="1:6" ht="12.75">
      <c r="A1339" s="17" t="s">
        <v>298</v>
      </c>
      <c r="B1339" s="108">
        <v>25331600</v>
      </c>
      <c r="C1339" s="108"/>
      <c r="D1339" s="108">
        <v>5652860</v>
      </c>
      <c r="E1339" s="17"/>
      <c r="F1339" s="14">
        <f t="shared" si="42"/>
        <v>0.2231544789906678</v>
      </c>
    </row>
    <row r="1340" spans="1:6" ht="12.75">
      <c r="A1340" s="17"/>
      <c r="B1340" s="29"/>
      <c r="C1340" s="29"/>
      <c r="D1340" s="29"/>
      <c r="E1340" s="17"/>
      <c r="F1340" s="14"/>
    </row>
    <row r="1341" spans="1:6" ht="12.75">
      <c r="A1341" s="17"/>
      <c r="B1341" s="29"/>
      <c r="C1341" s="29"/>
      <c r="D1341" s="29"/>
      <c r="E1341" s="17"/>
      <c r="F1341" s="14"/>
    </row>
    <row r="1342" spans="1:6" ht="15.75">
      <c r="A1342" s="22" t="s">
        <v>2015</v>
      </c>
      <c r="B1342" s="35">
        <f>+B1269+B1286+B1291+B1300+B1309+B1320+B1334</f>
        <v>1425038600</v>
      </c>
      <c r="C1342" s="35"/>
      <c r="D1342" s="35">
        <f>+D1269+D1286+D1291+D1300+D1309+D1320+D1334</f>
        <v>475677187</v>
      </c>
      <c r="E1342" s="37"/>
      <c r="F1342" s="10">
        <f>SUM(D1342/B1342)</f>
        <v>0.3337995104132618</v>
      </c>
    </row>
    <row r="1345" spans="1:6" ht="12.75">
      <c r="A1345" s="17" t="s">
        <v>299</v>
      </c>
      <c r="B1345" s="17" t="s">
        <v>1237</v>
      </c>
      <c r="C1345" s="17"/>
      <c r="D1345" s="17"/>
      <c r="E1345" s="36"/>
      <c r="F1345" s="17" t="s">
        <v>1238</v>
      </c>
    </row>
    <row r="1346" spans="1:6" ht="12.75">
      <c r="A1346" s="17" t="s">
        <v>300</v>
      </c>
      <c r="B1346" s="17" t="s">
        <v>1237</v>
      </c>
      <c r="C1346" s="17"/>
      <c r="D1346" s="17"/>
      <c r="E1346" s="36"/>
      <c r="F1346" s="17" t="s">
        <v>1238</v>
      </c>
    </row>
    <row r="1348" spans="1:6" ht="12.75">
      <c r="A1348" s="43" t="s">
        <v>301</v>
      </c>
      <c r="B1348" s="44"/>
      <c r="C1348" s="44"/>
      <c r="D1348" s="44"/>
      <c r="E1348" s="44"/>
      <c r="F1348" s="62"/>
    </row>
    <row r="1349" spans="1:5" ht="12.75">
      <c r="A1349" s="46"/>
      <c r="B1349" s="11"/>
      <c r="C1349" s="11"/>
      <c r="D1349" s="11"/>
      <c r="E1349" s="11"/>
    </row>
    <row r="1350" spans="1:5" ht="12.75">
      <c r="A1350" s="19" t="s">
        <v>977</v>
      </c>
      <c r="B1350" s="5">
        <v>2005</v>
      </c>
      <c r="C1350" s="5" t="s">
        <v>978</v>
      </c>
      <c r="D1350" s="5">
        <v>2005</v>
      </c>
      <c r="E1350" s="19"/>
    </row>
    <row r="1351" spans="1:6" ht="13.5" thickBot="1">
      <c r="A1351" s="48" t="s">
        <v>979</v>
      </c>
      <c r="B1351" s="49" t="s">
        <v>980</v>
      </c>
      <c r="C1351" s="48"/>
      <c r="D1351" s="48" t="s">
        <v>981</v>
      </c>
      <c r="E1351" s="48"/>
      <c r="F1351" s="50" t="s">
        <v>982</v>
      </c>
    </row>
    <row r="1352" spans="1:5" ht="12.75">
      <c r="A1352" s="11"/>
      <c r="B1352" s="13"/>
      <c r="C1352" s="13"/>
      <c r="D1352" s="13"/>
      <c r="E1352" s="11"/>
    </row>
    <row r="1353" spans="1:6" ht="12.75">
      <c r="A1353" s="8" t="s">
        <v>2906</v>
      </c>
      <c r="B1353" s="35">
        <f>SUM(B1354:B1361)</f>
        <v>591816000</v>
      </c>
      <c r="C1353" s="35"/>
      <c r="D1353" s="35">
        <f>SUM(D1354:D1361)</f>
        <v>128008528</v>
      </c>
      <c r="E1353" s="35"/>
      <c r="F1353" s="10">
        <f aca="true" t="shared" si="43" ref="F1353:F1379">SUM(D1353/B1353)</f>
        <v>0.216297849331549</v>
      </c>
    </row>
    <row r="1354" spans="1:6" ht="12.75">
      <c r="A1354" s="17" t="s">
        <v>2907</v>
      </c>
      <c r="B1354" s="108">
        <v>133947100</v>
      </c>
      <c r="C1354" s="108"/>
      <c r="D1354" s="108">
        <v>25519045</v>
      </c>
      <c r="E1354" s="17"/>
      <c r="F1354" s="14">
        <f t="shared" si="43"/>
        <v>0.19051584543450362</v>
      </c>
    </row>
    <row r="1355" spans="1:6" ht="12.75">
      <c r="A1355" s="17" t="s">
        <v>2908</v>
      </c>
      <c r="B1355" s="108">
        <v>136842200</v>
      </c>
      <c r="C1355" s="108"/>
      <c r="D1355" s="108">
        <v>33604305</v>
      </c>
      <c r="E1355" s="17"/>
      <c r="F1355" s="14">
        <f t="shared" si="43"/>
        <v>0.24556975114401844</v>
      </c>
    </row>
    <row r="1356" spans="1:6" ht="12.75">
      <c r="A1356" s="17" t="s">
        <v>2909</v>
      </c>
      <c r="B1356" s="108">
        <v>22260400</v>
      </c>
      <c r="C1356" s="108"/>
      <c r="D1356" s="108">
        <v>3675749</v>
      </c>
      <c r="E1356" s="17"/>
      <c r="F1356" s="14">
        <f t="shared" si="43"/>
        <v>0.16512502021527017</v>
      </c>
    </row>
    <row r="1357" spans="1:6" ht="12.75">
      <c r="A1357" s="17" t="s">
        <v>2910</v>
      </c>
      <c r="B1357" s="108">
        <v>21643800</v>
      </c>
      <c r="C1357" s="108"/>
      <c r="D1357" s="108">
        <v>3991588</v>
      </c>
      <c r="E1357" s="17"/>
      <c r="F1357" s="14">
        <f t="shared" si="43"/>
        <v>0.18442177436494517</v>
      </c>
    </row>
    <row r="1358" spans="1:6" ht="12.75">
      <c r="A1358" s="17" t="s">
        <v>2911</v>
      </c>
      <c r="B1358" s="108">
        <v>14482400</v>
      </c>
      <c r="C1358" s="108"/>
      <c r="D1358" s="108">
        <v>2918045</v>
      </c>
      <c r="E1358" s="17"/>
      <c r="F1358" s="14">
        <f t="shared" si="43"/>
        <v>0.20148904877644588</v>
      </c>
    </row>
    <row r="1359" spans="1:6" ht="12.75">
      <c r="A1359" s="17" t="s">
        <v>2875</v>
      </c>
      <c r="B1359" s="108">
        <v>15467600</v>
      </c>
      <c r="C1359" s="108"/>
      <c r="D1359" s="108">
        <v>3447513</v>
      </c>
      <c r="E1359" s="17"/>
      <c r="F1359" s="14">
        <f t="shared" si="43"/>
        <v>0.2228860973906747</v>
      </c>
    </row>
    <row r="1360" spans="1:6" ht="12.75">
      <c r="A1360" s="17" t="s">
        <v>2912</v>
      </c>
      <c r="B1360" s="108">
        <v>240901800</v>
      </c>
      <c r="C1360" s="108"/>
      <c r="D1360" s="108">
        <v>53891240</v>
      </c>
      <c r="E1360" s="17"/>
      <c r="F1360" s="14">
        <f t="shared" si="43"/>
        <v>0.22370625707238384</v>
      </c>
    </row>
    <row r="1361" spans="1:6" ht="12.75">
      <c r="A1361" s="17" t="s">
        <v>1118</v>
      </c>
      <c r="B1361" s="108">
        <v>6270700</v>
      </c>
      <c r="C1361" s="108"/>
      <c r="D1361" s="108">
        <v>961043</v>
      </c>
      <c r="E1361" s="17"/>
      <c r="F1361" s="14">
        <f t="shared" si="43"/>
        <v>0.15325928524726107</v>
      </c>
    </row>
    <row r="1362" spans="1:6" ht="12.75">
      <c r="A1362" s="8" t="s">
        <v>2913</v>
      </c>
      <c r="B1362" s="35">
        <f>SUM(B1363:B1369)</f>
        <v>188227800</v>
      </c>
      <c r="C1362" s="35"/>
      <c r="D1362" s="35">
        <f>SUM(D1363:D1369)</f>
        <v>40567169</v>
      </c>
      <c r="E1362" s="35"/>
      <c r="F1362" s="10">
        <f t="shared" si="43"/>
        <v>0.21552166576881843</v>
      </c>
    </row>
    <row r="1363" spans="1:6" ht="12.75">
      <c r="A1363" s="17" t="s">
        <v>2914</v>
      </c>
      <c r="B1363" s="108">
        <v>61099200</v>
      </c>
      <c r="C1363" s="108"/>
      <c r="D1363" s="108">
        <v>14095091</v>
      </c>
      <c r="E1363" s="17"/>
      <c r="F1363" s="14">
        <f t="shared" si="43"/>
        <v>0.23069190758635139</v>
      </c>
    </row>
    <row r="1364" spans="1:6" ht="12.75">
      <c r="A1364" s="17" t="s">
        <v>175</v>
      </c>
      <c r="B1364" s="108">
        <v>13088800</v>
      </c>
      <c r="C1364" s="108"/>
      <c r="D1364" s="108">
        <v>2755627</v>
      </c>
      <c r="E1364" s="17"/>
      <c r="F1364" s="14">
        <f t="shared" si="43"/>
        <v>0.2105332039606381</v>
      </c>
    </row>
    <row r="1365" spans="1:6" ht="12.75">
      <c r="A1365" s="17" t="s">
        <v>2915</v>
      </c>
      <c r="B1365" s="108">
        <v>5143200</v>
      </c>
      <c r="C1365" s="108"/>
      <c r="D1365" s="108">
        <v>1372129</v>
      </c>
      <c r="E1365" s="17"/>
      <c r="F1365" s="14">
        <f t="shared" si="43"/>
        <v>0.26678507543941515</v>
      </c>
    </row>
    <row r="1366" spans="1:6" ht="12.75">
      <c r="A1366" s="17" t="s">
        <v>2916</v>
      </c>
      <c r="B1366" s="108">
        <v>12668600</v>
      </c>
      <c r="C1366" s="108"/>
      <c r="D1366" s="108">
        <v>2520913</v>
      </c>
      <c r="E1366" s="17"/>
      <c r="F1366" s="14">
        <f t="shared" si="43"/>
        <v>0.19898907535165686</v>
      </c>
    </row>
    <row r="1367" spans="1:6" ht="12.75">
      <c r="A1367" s="17" t="s">
        <v>2917</v>
      </c>
      <c r="B1367" s="108">
        <v>1870000</v>
      </c>
      <c r="C1367" s="108"/>
      <c r="D1367" s="108">
        <v>460546</v>
      </c>
      <c r="E1367" s="17"/>
      <c r="F1367" s="14">
        <f t="shared" si="43"/>
        <v>0.2462812834224599</v>
      </c>
    </row>
    <row r="1368" spans="1:6" ht="12.75">
      <c r="A1368" s="17" t="s">
        <v>663</v>
      </c>
      <c r="B1368" s="108">
        <v>32417300</v>
      </c>
      <c r="C1368" s="108"/>
      <c r="D1368" s="108">
        <v>6663878</v>
      </c>
      <c r="E1368" s="17"/>
      <c r="F1368" s="14">
        <f t="shared" si="43"/>
        <v>0.205565485095921</v>
      </c>
    </row>
    <row r="1369" spans="1:6" ht="12.75">
      <c r="A1369" s="17" t="s">
        <v>621</v>
      </c>
      <c r="B1369" s="108">
        <v>61940700</v>
      </c>
      <c r="C1369" s="108"/>
      <c r="D1369" s="108">
        <v>12698985</v>
      </c>
      <c r="E1369" s="17"/>
      <c r="F1369" s="14">
        <f t="shared" si="43"/>
        <v>0.20501842891668967</v>
      </c>
    </row>
    <row r="1370" spans="1:6" ht="12.75">
      <c r="A1370" s="8" t="s">
        <v>2918</v>
      </c>
      <c r="B1370" s="35">
        <f>SUM(B1371:B1385)</f>
        <v>969965300</v>
      </c>
      <c r="C1370" s="35"/>
      <c r="D1370" s="35">
        <f>SUM(D1371:D1385)</f>
        <v>281248930</v>
      </c>
      <c r="E1370" s="35"/>
      <c r="F1370" s="10">
        <f t="shared" si="43"/>
        <v>0.2899577232298929</v>
      </c>
    </row>
    <row r="1371" spans="1:6" ht="12.75">
      <c r="A1371" s="17" t="s">
        <v>2919</v>
      </c>
      <c r="B1371" s="108">
        <v>13897100</v>
      </c>
      <c r="C1371" s="108"/>
      <c r="D1371" s="108">
        <v>2895929</v>
      </c>
      <c r="E1371" s="17"/>
      <c r="F1371" s="14">
        <f t="shared" si="43"/>
        <v>0.20838369156154882</v>
      </c>
    </row>
    <row r="1372" spans="1:6" ht="12.75">
      <c r="A1372" s="17" t="s">
        <v>2581</v>
      </c>
      <c r="B1372" s="108">
        <v>53490700</v>
      </c>
      <c r="C1372" s="108"/>
      <c r="D1372" s="108">
        <v>10558583</v>
      </c>
      <c r="E1372" s="17"/>
      <c r="F1372" s="14">
        <f t="shared" si="43"/>
        <v>0.19739100441759036</v>
      </c>
    </row>
    <row r="1373" spans="1:6" ht="12.75">
      <c r="A1373" s="17" t="s">
        <v>2920</v>
      </c>
      <c r="B1373" s="108">
        <v>232033900</v>
      </c>
      <c r="C1373" s="108"/>
      <c r="D1373" s="108">
        <v>53596535</v>
      </c>
      <c r="E1373" s="17"/>
      <c r="F1373" s="14">
        <f t="shared" si="43"/>
        <v>0.230985795610038</v>
      </c>
    </row>
    <row r="1374" spans="1:6" ht="12.75">
      <c r="A1374" s="17" t="s">
        <v>2921</v>
      </c>
      <c r="B1374" s="108">
        <v>1037900</v>
      </c>
      <c r="C1374" s="108"/>
      <c r="D1374" s="108">
        <v>230625</v>
      </c>
      <c r="E1374" s="17"/>
      <c r="F1374" s="14">
        <f t="shared" si="43"/>
        <v>0.22220348781192792</v>
      </c>
    </row>
    <row r="1375" spans="1:6" ht="12.75">
      <c r="A1375" s="17" t="s">
        <v>2376</v>
      </c>
      <c r="B1375" s="108">
        <v>41219100</v>
      </c>
      <c r="C1375" s="108"/>
      <c r="D1375" s="108">
        <v>8091418</v>
      </c>
      <c r="E1375" s="17"/>
      <c r="F1375" s="14">
        <f t="shared" si="43"/>
        <v>0.19630263639914505</v>
      </c>
    </row>
    <row r="1376" spans="1:6" ht="12.75">
      <c r="A1376" s="17" t="s">
        <v>2922</v>
      </c>
      <c r="B1376" s="108">
        <v>449414300</v>
      </c>
      <c r="C1376" s="108"/>
      <c r="D1376" s="108">
        <v>101028484</v>
      </c>
      <c r="E1376" s="17"/>
      <c r="F1376" s="14">
        <f t="shared" si="43"/>
        <v>0.22480033234367486</v>
      </c>
    </row>
    <row r="1377" spans="1:6" ht="12.75">
      <c r="A1377" s="17" t="s">
        <v>2923</v>
      </c>
      <c r="B1377" s="108">
        <v>3615200</v>
      </c>
      <c r="C1377" s="108"/>
      <c r="D1377" s="108">
        <v>842041</v>
      </c>
      <c r="E1377" s="17"/>
      <c r="F1377" s="14">
        <f t="shared" si="43"/>
        <v>0.2329168510732463</v>
      </c>
    </row>
    <row r="1378" spans="1:6" ht="12.75">
      <c r="A1378" s="17" t="s">
        <v>520</v>
      </c>
      <c r="B1378" s="108">
        <v>27746700</v>
      </c>
      <c r="C1378" s="108"/>
      <c r="D1378" s="108">
        <v>5367145</v>
      </c>
      <c r="E1378" s="17"/>
      <c r="F1378" s="14">
        <f t="shared" si="43"/>
        <v>0.19343363354921486</v>
      </c>
    </row>
    <row r="1379" spans="1:6" ht="12.75">
      <c r="A1379" s="17" t="s">
        <v>2921</v>
      </c>
      <c r="B1379" s="108">
        <v>18914500</v>
      </c>
      <c r="C1379" s="108"/>
      <c r="D1379" s="108">
        <v>15600120</v>
      </c>
      <c r="E1379" s="17"/>
      <c r="F1379" s="14">
        <f t="shared" si="43"/>
        <v>0.8247704142324671</v>
      </c>
    </row>
    <row r="1380" spans="1:6" ht="12.75">
      <c r="A1380" s="38" t="s">
        <v>2864</v>
      </c>
      <c r="B1380" s="108"/>
      <c r="C1380" s="108"/>
      <c r="D1380" s="108"/>
      <c r="E1380" s="17"/>
      <c r="F1380" s="14"/>
    </row>
    <row r="1381" spans="1:6" ht="12.75">
      <c r="A1381" s="17" t="s">
        <v>2924</v>
      </c>
      <c r="B1381" s="108">
        <v>39856600</v>
      </c>
      <c r="C1381" s="108"/>
      <c r="D1381" s="108">
        <v>31452040</v>
      </c>
      <c r="E1381" s="17"/>
      <c r="F1381" s="14">
        <f>SUM(D1381/B1381)</f>
        <v>0.7891300311617148</v>
      </c>
    </row>
    <row r="1382" spans="1:6" ht="12.75">
      <c r="A1382" s="38" t="s">
        <v>2864</v>
      </c>
      <c r="B1382" s="108"/>
      <c r="C1382" s="108"/>
      <c r="D1382" s="108"/>
      <c r="E1382" s="17"/>
      <c r="F1382" s="14"/>
    </row>
    <row r="1383" spans="1:6" ht="12.75">
      <c r="A1383" s="17" t="s">
        <v>2925</v>
      </c>
      <c r="B1383" s="108">
        <v>16732700</v>
      </c>
      <c r="C1383" s="108"/>
      <c r="D1383" s="108">
        <v>12205600</v>
      </c>
      <c r="E1383" s="17"/>
      <c r="F1383" s="14">
        <f>SUM(D1383/B1383)</f>
        <v>0.7294459352047189</v>
      </c>
    </row>
    <row r="1384" spans="1:6" ht="12.75">
      <c r="A1384" s="38" t="s">
        <v>2864</v>
      </c>
      <c r="B1384" s="108"/>
      <c r="C1384" s="108"/>
      <c r="D1384" s="108"/>
      <c r="E1384" s="17"/>
      <c r="F1384" s="14"/>
    </row>
    <row r="1385" spans="1:6" ht="12.75">
      <c r="A1385" s="17" t="s">
        <v>2926</v>
      </c>
      <c r="B1385" s="108">
        <v>72006600</v>
      </c>
      <c r="C1385" s="108"/>
      <c r="D1385" s="108">
        <v>39380410</v>
      </c>
      <c r="E1385" s="17"/>
      <c r="F1385" s="14">
        <f>SUM(D1385/B1385)</f>
        <v>0.5469000063883033</v>
      </c>
    </row>
    <row r="1386" spans="1:6" ht="12.75">
      <c r="A1386" s="38" t="s">
        <v>2864</v>
      </c>
      <c r="B1386" s="29"/>
      <c r="C1386" s="29"/>
      <c r="D1386" s="29"/>
      <c r="E1386" s="17"/>
      <c r="F1386" s="14"/>
    </row>
    <row r="1387" spans="1:6" ht="12.75">
      <c r="A1387" s="8" t="s">
        <v>2927</v>
      </c>
      <c r="B1387" s="35">
        <f>SUM(B1388:B1393)</f>
        <v>115001700</v>
      </c>
      <c r="C1387" s="35"/>
      <c r="D1387" s="35">
        <f>SUM(D1388:D1393)</f>
        <v>34978444</v>
      </c>
      <c r="E1387" s="35"/>
      <c r="F1387" s="10">
        <f>SUM(D1387/B1387)</f>
        <v>0.30415588639124463</v>
      </c>
    </row>
    <row r="1388" spans="1:6" ht="12.75">
      <c r="A1388" s="17" t="s">
        <v>2928</v>
      </c>
      <c r="B1388" s="108">
        <v>38752100</v>
      </c>
      <c r="C1388" s="108"/>
      <c r="D1388" s="108">
        <v>8435275</v>
      </c>
      <c r="E1388" s="17"/>
      <c r="F1388" s="14">
        <f>SUM(D1388/B1388)</f>
        <v>0.21767271967196616</v>
      </c>
    </row>
    <row r="1389" spans="1:6" ht="12.75">
      <c r="A1389" s="17" t="s">
        <v>2929</v>
      </c>
      <c r="B1389" s="108">
        <v>6974200</v>
      </c>
      <c r="C1389" s="108"/>
      <c r="D1389" s="108">
        <v>2027895</v>
      </c>
      <c r="E1389" s="17"/>
      <c r="F1389" s="14">
        <f>SUM(D1389/B1389)</f>
        <v>0.2907709844856758</v>
      </c>
    </row>
    <row r="1390" spans="1:6" ht="12.75">
      <c r="A1390" s="17" t="s">
        <v>2930</v>
      </c>
      <c r="B1390" s="108">
        <v>8885600</v>
      </c>
      <c r="C1390" s="108"/>
      <c r="D1390" s="108">
        <v>2511184</v>
      </c>
      <c r="E1390" s="17"/>
      <c r="F1390" s="14">
        <f>SUM(D1390/B1390)</f>
        <v>0.2826127667236878</v>
      </c>
    </row>
    <row r="1391" spans="1:6" ht="12.75">
      <c r="A1391" s="17" t="s">
        <v>2931</v>
      </c>
      <c r="B1391" s="108">
        <v>32661100</v>
      </c>
      <c r="C1391" s="108"/>
      <c r="D1391" s="108">
        <v>9593860</v>
      </c>
      <c r="E1391" s="17"/>
      <c r="F1391" s="14">
        <f>SUM(D1391/B1391)</f>
        <v>0.2937396474705383</v>
      </c>
    </row>
    <row r="1392" spans="1:6" ht="12.75">
      <c r="A1392" s="38" t="s">
        <v>2932</v>
      </c>
      <c r="B1392" s="108"/>
      <c r="C1392" s="108"/>
      <c r="D1392" s="108"/>
      <c r="E1392" s="17"/>
      <c r="F1392" s="14"/>
    </row>
    <row r="1393" spans="1:6" ht="12.75">
      <c r="A1393" s="17" t="s">
        <v>1264</v>
      </c>
      <c r="B1393" s="108">
        <v>27728700</v>
      </c>
      <c r="C1393" s="108"/>
      <c r="D1393" s="108">
        <v>12410230</v>
      </c>
      <c r="E1393" s="17"/>
      <c r="F1393" s="14">
        <f>SUM(D1393/B1393)</f>
        <v>0.44755902728941493</v>
      </c>
    </row>
    <row r="1394" spans="1:6" ht="12.75">
      <c r="A1394" s="38" t="s">
        <v>2932</v>
      </c>
      <c r="B1394" s="29"/>
      <c r="C1394" s="29"/>
      <c r="D1394" s="29"/>
      <c r="E1394" s="17"/>
      <c r="F1394" s="14"/>
    </row>
    <row r="1395" spans="1:6" ht="12.75">
      <c r="A1395" s="8" t="s">
        <v>2933</v>
      </c>
      <c r="B1395" s="35">
        <f>SUM(B1396:B1399)</f>
        <v>51394600</v>
      </c>
      <c r="C1395" s="35"/>
      <c r="D1395" s="35">
        <f>SUM(D1396:D1399)</f>
        <v>11393128</v>
      </c>
      <c r="E1395" s="35"/>
      <c r="F1395" s="10">
        <f>SUM(D1395/B1395)</f>
        <v>0.2216794760539045</v>
      </c>
    </row>
    <row r="1396" spans="1:6" ht="12.75">
      <c r="A1396" s="17" t="s">
        <v>1852</v>
      </c>
      <c r="B1396" s="108">
        <v>27720900</v>
      </c>
      <c r="C1396" s="108"/>
      <c r="D1396" s="108">
        <v>6021926</v>
      </c>
      <c r="E1396" s="17"/>
      <c r="F1396" s="14">
        <f>SUM(D1396/B1396)</f>
        <v>0.2172341446345537</v>
      </c>
    </row>
    <row r="1397" spans="1:6" ht="12.75">
      <c r="A1397" s="17" t="s">
        <v>17</v>
      </c>
      <c r="B1397" s="108">
        <v>14780900</v>
      </c>
      <c r="C1397" s="108"/>
      <c r="D1397" s="108">
        <v>3154035</v>
      </c>
      <c r="E1397" s="17"/>
      <c r="F1397" s="14">
        <f>SUM(D1397/B1397)</f>
        <v>0.21338585607101057</v>
      </c>
    </row>
    <row r="1398" spans="1:6" ht="12.75">
      <c r="A1398" s="17" t="s">
        <v>2934</v>
      </c>
      <c r="B1398" s="108">
        <v>4709600</v>
      </c>
      <c r="C1398" s="108"/>
      <c r="D1398" s="108">
        <v>1403487</v>
      </c>
      <c r="E1398" s="17"/>
      <c r="F1398" s="14">
        <f>SUM(D1398/B1398)</f>
        <v>0.2980055631051469</v>
      </c>
    </row>
    <row r="1399" spans="1:6" ht="12.75">
      <c r="A1399" s="17" t="s">
        <v>2935</v>
      </c>
      <c r="B1399" s="108">
        <v>4183200</v>
      </c>
      <c r="C1399" s="108"/>
      <c r="D1399" s="108">
        <v>813680</v>
      </c>
      <c r="E1399" s="17"/>
      <c r="F1399" s="14">
        <f>SUM(D1399/B1399)</f>
        <v>0.19451137884872824</v>
      </c>
    </row>
    <row r="1400" spans="1:6" ht="12.75">
      <c r="A1400" s="38" t="s">
        <v>2030</v>
      </c>
      <c r="B1400" s="108"/>
      <c r="C1400" s="108"/>
      <c r="D1400" s="108"/>
      <c r="E1400" s="17"/>
      <c r="F1400" s="31"/>
    </row>
    <row r="1401" spans="1:6" ht="12.75">
      <c r="A1401" s="8"/>
      <c r="B1401" s="29"/>
      <c r="C1401" s="29"/>
      <c r="D1401" s="29"/>
      <c r="E1401" s="17"/>
      <c r="F1401" s="31"/>
    </row>
    <row r="1402" spans="1:6" ht="12.75">
      <c r="A1402" s="17"/>
      <c r="B1402" s="17"/>
      <c r="C1402" s="17"/>
      <c r="D1402" s="17"/>
      <c r="E1402" s="17"/>
      <c r="F1402" s="31"/>
    </row>
    <row r="1404" spans="1:6" ht="12.75">
      <c r="A1404" s="43" t="s">
        <v>301</v>
      </c>
      <c r="B1404" s="44"/>
      <c r="C1404" s="44"/>
      <c r="D1404" s="44"/>
      <c r="E1404" s="44"/>
      <c r="F1404" s="45"/>
    </row>
    <row r="1405" spans="1:6" ht="12.75">
      <c r="A1405" s="46"/>
      <c r="B1405" s="11"/>
      <c r="C1405" s="11"/>
      <c r="D1405" s="11"/>
      <c r="E1405" s="11"/>
      <c r="F1405" s="42"/>
    </row>
    <row r="1406" spans="1:6" ht="12.75">
      <c r="A1406" s="19" t="s">
        <v>977</v>
      </c>
      <c r="B1406" s="5">
        <v>2005</v>
      </c>
      <c r="C1406" s="5" t="s">
        <v>978</v>
      </c>
      <c r="D1406" s="5">
        <v>2005</v>
      </c>
      <c r="E1406" s="19"/>
      <c r="F1406" s="47"/>
    </row>
    <row r="1407" spans="1:6" ht="13.5" thickBot="1">
      <c r="A1407" s="48" t="s">
        <v>979</v>
      </c>
      <c r="B1407" s="49" t="s">
        <v>980</v>
      </c>
      <c r="C1407" s="48"/>
      <c r="D1407" s="48" t="s">
        <v>981</v>
      </c>
      <c r="E1407" s="48"/>
      <c r="F1407" s="50" t="s">
        <v>982</v>
      </c>
    </row>
    <row r="1408" spans="1:6" ht="12.75">
      <c r="A1408" s="11"/>
      <c r="B1408" s="13"/>
      <c r="C1408" s="13"/>
      <c r="D1408" s="13"/>
      <c r="E1408" s="11"/>
      <c r="F1408" s="42"/>
    </row>
    <row r="1409" spans="1:6" ht="12.75">
      <c r="A1409" s="8" t="s">
        <v>2936</v>
      </c>
      <c r="B1409" s="35">
        <f>SUM(B1410:B1417)</f>
        <v>150844900</v>
      </c>
      <c r="C1409" s="35"/>
      <c r="D1409" s="35">
        <f>SUM(D1410:D1417)</f>
        <v>31939462</v>
      </c>
      <c r="E1409" s="35"/>
      <c r="F1409" s="10">
        <f aca="true" t="shared" si="44" ref="F1409:F1424">SUM(D1409/B1409)</f>
        <v>0.21173710214929375</v>
      </c>
    </row>
    <row r="1410" spans="1:6" ht="12.75">
      <c r="A1410" s="17" t="s">
        <v>2937</v>
      </c>
      <c r="B1410" s="108">
        <v>27866100</v>
      </c>
      <c r="C1410" s="108"/>
      <c r="D1410" s="108">
        <v>6217158</v>
      </c>
      <c r="E1410" s="17"/>
      <c r="F1410" s="14">
        <f t="shared" si="44"/>
        <v>0.22310829287198425</v>
      </c>
    </row>
    <row r="1411" spans="1:6" ht="12.75">
      <c r="A1411" s="17" t="s">
        <v>2938</v>
      </c>
      <c r="B1411" s="108">
        <v>7566700</v>
      </c>
      <c r="C1411" s="108"/>
      <c r="D1411" s="108">
        <v>1558418</v>
      </c>
      <c r="E1411" s="17"/>
      <c r="F1411" s="14">
        <f t="shared" si="44"/>
        <v>0.2059574186897855</v>
      </c>
    </row>
    <row r="1412" spans="1:6" ht="12.75">
      <c r="A1412" s="17" t="s">
        <v>335</v>
      </c>
      <c r="B1412" s="108">
        <v>4197400</v>
      </c>
      <c r="C1412" s="108"/>
      <c r="D1412" s="108">
        <v>938436</v>
      </c>
      <c r="E1412" s="17"/>
      <c r="F1412" s="14">
        <f t="shared" si="44"/>
        <v>0.22357554676704627</v>
      </c>
    </row>
    <row r="1413" spans="1:6" ht="12.75">
      <c r="A1413" s="17" t="s">
        <v>336</v>
      </c>
      <c r="B1413" s="108">
        <v>31235100</v>
      </c>
      <c r="C1413" s="108"/>
      <c r="D1413" s="108">
        <v>6070965</v>
      </c>
      <c r="E1413" s="17"/>
      <c r="F1413" s="14">
        <f t="shared" si="44"/>
        <v>0.19436355254185195</v>
      </c>
    </row>
    <row r="1414" spans="1:6" ht="12.75">
      <c r="A1414" s="17" t="s">
        <v>337</v>
      </c>
      <c r="B1414" s="108">
        <v>15601300</v>
      </c>
      <c r="C1414" s="108"/>
      <c r="D1414" s="108">
        <v>3669036</v>
      </c>
      <c r="E1414" s="17"/>
      <c r="F1414" s="14">
        <f t="shared" si="44"/>
        <v>0.23517501746649316</v>
      </c>
    </row>
    <row r="1415" spans="1:6" ht="12.75">
      <c r="A1415" s="17" t="s">
        <v>338</v>
      </c>
      <c r="B1415" s="108">
        <v>10517300</v>
      </c>
      <c r="C1415" s="108"/>
      <c r="D1415" s="108">
        <v>2725372</v>
      </c>
      <c r="E1415" s="17"/>
      <c r="F1415" s="14">
        <f t="shared" si="44"/>
        <v>0.2591322868036473</v>
      </c>
    </row>
    <row r="1416" spans="1:6" ht="12.75">
      <c r="A1416" s="17" t="s">
        <v>339</v>
      </c>
      <c r="B1416" s="108">
        <v>8965900</v>
      </c>
      <c r="C1416" s="108"/>
      <c r="D1416" s="108">
        <v>2183478</v>
      </c>
      <c r="E1416" s="17"/>
      <c r="F1416" s="14">
        <f t="shared" si="44"/>
        <v>0.24353138000646896</v>
      </c>
    </row>
    <row r="1417" spans="1:6" ht="12.75">
      <c r="A1417" s="17" t="s">
        <v>340</v>
      </c>
      <c r="B1417" s="108">
        <v>44895100</v>
      </c>
      <c r="C1417" s="108"/>
      <c r="D1417" s="108">
        <v>8576599</v>
      </c>
      <c r="E1417" s="17"/>
      <c r="F1417" s="14">
        <f t="shared" si="44"/>
        <v>0.19103641600085533</v>
      </c>
    </row>
    <row r="1418" spans="1:6" ht="12.75">
      <c r="A1418" s="8" t="s">
        <v>341</v>
      </c>
      <c r="B1418" s="35">
        <f>SUM(B1419:B1428)</f>
        <v>365762700</v>
      </c>
      <c r="C1418" s="35"/>
      <c r="D1418" s="35">
        <f>SUM(D1419:D1428)</f>
        <v>128691284</v>
      </c>
      <c r="E1418" s="35"/>
      <c r="F1418" s="10">
        <f t="shared" si="44"/>
        <v>0.35184365163533626</v>
      </c>
    </row>
    <row r="1419" spans="1:6" ht="12.75">
      <c r="A1419" s="17" t="s">
        <v>2066</v>
      </c>
      <c r="B1419" s="108">
        <v>46111200</v>
      </c>
      <c r="C1419" s="108"/>
      <c r="D1419" s="108">
        <v>8475754</v>
      </c>
      <c r="E1419" s="17"/>
      <c r="F1419" s="14">
        <f t="shared" si="44"/>
        <v>0.18381117819531914</v>
      </c>
    </row>
    <row r="1420" spans="1:6" ht="12.75">
      <c r="A1420" s="17" t="s">
        <v>342</v>
      </c>
      <c r="B1420" s="108">
        <v>22039900</v>
      </c>
      <c r="C1420" s="108"/>
      <c r="D1420" s="108">
        <v>4839013</v>
      </c>
      <c r="E1420" s="17"/>
      <c r="F1420" s="14">
        <f t="shared" si="44"/>
        <v>0.2195569399135205</v>
      </c>
    </row>
    <row r="1421" spans="1:6" ht="12.75">
      <c r="A1421" s="17" t="s">
        <v>343</v>
      </c>
      <c r="B1421" s="108">
        <v>81950000</v>
      </c>
      <c r="C1421" s="108"/>
      <c r="D1421" s="108">
        <v>16458038</v>
      </c>
      <c r="E1421" s="17"/>
      <c r="F1421" s="14">
        <f t="shared" si="44"/>
        <v>0.2008302379499695</v>
      </c>
    </row>
    <row r="1422" spans="1:6" ht="12.75">
      <c r="A1422" s="17" t="s">
        <v>344</v>
      </c>
      <c r="B1422" s="108">
        <v>16779900</v>
      </c>
      <c r="C1422" s="108"/>
      <c r="D1422" s="108">
        <v>3622047</v>
      </c>
      <c r="E1422" s="17"/>
      <c r="F1422" s="14">
        <f t="shared" si="44"/>
        <v>0.21585629234977563</v>
      </c>
    </row>
    <row r="1423" spans="1:6" ht="12.75">
      <c r="A1423" s="17" t="s">
        <v>345</v>
      </c>
      <c r="B1423" s="108">
        <v>4929000</v>
      </c>
      <c r="C1423" s="108"/>
      <c r="D1423" s="108">
        <v>1048147</v>
      </c>
      <c r="E1423" s="17"/>
      <c r="F1423" s="14">
        <f t="shared" si="44"/>
        <v>0.21264901602759181</v>
      </c>
    </row>
    <row r="1424" spans="1:6" ht="12.75">
      <c r="A1424" s="17" t="s">
        <v>346</v>
      </c>
      <c r="B1424" s="108">
        <v>67958700</v>
      </c>
      <c r="C1424" s="108"/>
      <c r="D1424" s="108">
        <v>34079105</v>
      </c>
      <c r="E1424" s="17"/>
      <c r="F1424" s="14">
        <f t="shared" si="44"/>
        <v>0.5014678768134175</v>
      </c>
    </row>
    <row r="1425" spans="1:6" ht="12.75">
      <c r="A1425" s="38" t="s">
        <v>687</v>
      </c>
      <c r="B1425" s="108"/>
      <c r="C1425" s="108"/>
      <c r="D1425" s="108"/>
      <c r="E1425" s="17"/>
      <c r="F1425" s="14"/>
    </row>
    <row r="1426" spans="1:6" ht="12.75">
      <c r="A1426" s="17" t="s">
        <v>347</v>
      </c>
      <c r="B1426" s="108">
        <v>116601500</v>
      </c>
      <c r="C1426" s="108"/>
      <c r="D1426" s="108">
        <v>55205695</v>
      </c>
      <c r="E1426" s="17"/>
      <c r="F1426" s="14">
        <f>SUM(D1426/B1426)</f>
        <v>0.47345613049574836</v>
      </c>
    </row>
    <row r="1427" spans="1:6" ht="12.75">
      <c r="A1427" s="38" t="s">
        <v>687</v>
      </c>
      <c r="B1427" s="108"/>
      <c r="C1427" s="108"/>
      <c r="D1427" s="108"/>
      <c r="E1427" s="17"/>
      <c r="F1427" s="14"/>
    </row>
    <row r="1428" spans="1:6" ht="12.75">
      <c r="A1428" s="17" t="s">
        <v>348</v>
      </c>
      <c r="B1428" s="108">
        <v>9392500</v>
      </c>
      <c r="C1428" s="108"/>
      <c r="D1428" s="108">
        <v>4963485</v>
      </c>
      <c r="E1428" s="17"/>
      <c r="F1428" s="14">
        <f>SUM(D1428/B1428)</f>
        <v>0.5284519563481501</v>
      </c>
    </row>
    <row r="1429" spans="1:6" ht="12.75">
      <c r="A1429" s="38" t="s">
        <v>687</v>
      </c>
      <c r="B1429" s="29"/>
      <c r="C1429" s="29"/>
      <c r="D1429" s="29"/>
      <c r="E1429" s="17"/>
      <c r="F1429" s="14"/>
    </row>
    <row r="1430" spans="1:6" ht="12.75">
      <c r="A1430" s="8" t="s">
        <v>349</v>
      </c>
      <c r="B1430" s="35">
        <f>SUM(B1431:B1435)</f>
        <v>188948600</v>
      </c>
      <c r="C1430" s="35"/>
      <c r="D1430" s="35">
        <f>SUM(D1431:D1435)</f>
        <v>38213204</v>
      </c>
      <c r="E1430" s="35"/>
      <c r="F1430" s="10">
        <f aca="true" t="shared" si="45" ref="F1430:F1435">SUM(D1430/B1430)</f>
        <v>0.20224126561403472</v>
      </c>
    </row>
    <row r="1431" spans="1:6" ht="12.75">
      <c r="A1431" s="17" t="s">
        <v>350</v>
      </c>
      <c r="B1431" s="108">
        <v>67142300</v>
      </c>
      <c r="C1431" s="108"/>
      <c r="D1431" s="108">
        <v>13366542</v>
      </c>
      <c r="E1431" s="17"/>
      <c r="F1431" s="14">
        <f t="shared" si="45"/>
        <v>0.19907780936905647</v>
      </c>
    </row>
    <row r="1432" spans="1:6" ht="12.75">
      <c r="A1432" s="17" t="s">
        <v>351</v>
      </c>
      <c r="B1432" s="108">
        <v>34583600</v>
      </c>
      <c r="C1432" s="108"/>
      <c r="D1432" s="108">
        <v>7503379</v>
      </c>
      <c r="E1432" s="17"/>
      <c r="F1432" s="14">
        <f t="shared" si="45"/>
        <v>0.2169635029320256</v>
      </c>
    </row>
    <row r="1433" spans="1:6" ht="12.75">
      <c r="A1433" s="17" t="s">
        <v>352</v>
      </c>
      <c r="B1433" s="108">
        <v>19713900</v>
      </c>
      <c r="C1433" s="108"/>
      <c r="D1433" s="108">
        <v>3364164</v>
      </c>
      <c r="E1433" s="17"/>
      <c r="F1433" s="14">
        <f t="shared" si="45"/>
        <v>0.17064933879141114</v>
      </c>
    </row>
    <row r="1434" spans="1:6" ht="12.75">
      <c r="A1434" s="17" t="s">
        <v>353</v>
      </c>
      <c r="B1434" s="108">
        <v>63476700</v>
      </c>
      <c r="C1434" s="108"/>
      <c r="D1434" s="108">
        <v>12891269</v>
      </c>
      <c r="E1434" s="17"/>
      <c r="F1434" s="14">
        <f t="shared" si="45"/>
        <v>0.20308662863696442</v>
      </c>
    </row>
    <row r="1435" spans="1:6" ht="12.75">
      <c r="A1435" s="17" t="s">
        <v>354</v>
      </c>
      <c r="B1435" s="108">
        <v>4032100</v>
      </c>
      <c r="C1435" s="108"/>
      <c r="D1435" s="108">
        <v>1087850</v>
      </c>
      <c r="E1435" s="17"/>
      <c r="F1435" s="14">
        <f t="shared" si="45"/>
        <v>0.26979737605714144</v>
      </c>
    </row>
    <row r="1436" spans="1:6" ht="12.75">
      <c r="A1436" s="38" t="s">
        <v>1223</v>
      </c>
      <c r="B1436" s="29"/>
      <c r="C1436" s="29"/>
      <c r="D1436" s="29"/>
      <c r="E1436" s="17"/>
      <c r="F1436" s="14"/>
    </row>
    <row r="1437" spans="1:6" ht="12.75">
      <c r="A1437" s="17"/>
      <c r="B1437" s="29"/>
      <c r="C1437" s="29"/>
      <c r="D1437" s="29"/>
      <c r="E1437" s="17"/>
      <c r="F1437" s="14"/>
    </row>
    <row r="1438" spans="1:6" ht="12.75">
      <c r="A1438" s="17"/>
      <c r="B1438" s="17"/>
      <c r="C1438" s="17"/>
      <c r="D1438" s="17"/>
      <c r="E1438" s="17"/>
      <c r="F1438" s="31"/>
    </row>
    <row r="1439" spans="1:6" ht="15.75">
      <c r="A1439" s="22" t="s">
        <v>2015</v>
      </c>
      <c r="B1439" s="35">
        <f>+B1353+B1362+B1370+B1387+B1395+B1409+B1418+B1430</f>
        <v>2621961600</v>
      </c>
      <c r="C1439" s="35"/>
      <c r="D1439" s="35">
        <f>+D1353+D1362+D1370+D1387+D1395+D1409+D1418+D1430</f>
        <v>695040149</v>
      </c>
      <c r="E1439" s="35"/>
      <c r="F1439" s="10">
        <f>SUM(D1439/B1439)</f>
        <v>0.26508403059754954</v>
      </c>
    </row>
    <row r="1440" spans="1:6" ht="12.75">
      <c r="A1440" s="17"/>
      <c r="B1440" s="17"/>
      <c r="C1440" s="17"/>
      <c r="D1440" s="17"/>
      <c r="E1440" s="17"/>
      <c r="F1440" s="31"/>
    </row>
    <row r="1442" spans="1:6" ht="12.75">
      <c r="A1442" s="17" t="s">
        <v>1224</v>
      </c>
      <c r="B1442" s="17" t="s">
        <v>1225</v>
      </c>
      <c r="C1442" s="17"/>
      <c r="D1442" s="17"/>
      <c r="E1442" s="36"/>
      <c r="F1442" s="17" t="s">
        <v>811</v>
      </c>
    </row>
    <row r="1443" spans="1:6" ht="12.75">
      <c r="A1443" s="17" t="s">
        <v>1227</v>
      </c>
      <c r="B1443" s="17" t="s">
        <v>1225</v>
      </c>
      <c r="C1443" s="17"/>
      <c r="D1443" s="17"/>
      <c r="E1443" s="36"/>
      <c r="F1443" s="17" t="s">
        <v>811</v>
      </c>
    </row>
    <row r="1444" spans="1:6" ht="12.75">
      <c r="A1444" s="17" t="s">
        <v>1228</v>
      </c>
      <c r="B1444" s="17" t="s">
        <v>1225</v>
      </c>
      <c r="C1444" s="17"/>
      <c r="D1444" s="17"/>
      <c r="E1444" s="36"/>
      <c r="F1444" s="17" t="s">
        <v>811</v>
      </c>
    </row>
    <row r="1445" spans="1:6" ht="12.75">
      <c r="A1445" s="17" t="s">
        <v>1229</v>
      </c>
      <c r="B1445" s="17" t="s">
        <v>1225</v>
      </c>
      <c r="C1445" s="17"/>
      <c r="D1445" s="17"/>
      <c r="E1445" s="36"/>
      <c r="F1445" s="17" t="s">
        <v>811</v>
      </c>
    </row>
    <row r="1446" spans="1:6" ht="12.75">
      <c r="A1446" s="17" t="s">
        <v>1230</v>
      </c>
      <c r="B1446" s="17" t="s">
        <v>1225</v>
      </c>
      <c r="C1446" s="17"/>
      <c r="D1446" s="17"/>
      <c r="E1446" s="36"/>
      <c r="F1446" s="17" t="s">
        <v>811</v>
      </c>
    </row>
    <row r="1449" spans="1:6" ht="12.75">
      <c r="A1449" s="43" t="s">
        <v>2939</v>
      </c>
      <c r="B1449" s="44"/>
      <c r="C1449" s="44"/>
      <c r="D1449" s="44"/>
      <c r="E1449" s="44"/>
      <c r="F1449" s="45"/>
    </row>
    <row r="1450" spans="1:6" ht="12.75">
      <c r="A1450" s="46"/>
      <c r="B1450" s="11"/>
      <c r="C1450" s="11"/>
      <c r="D1450" s="11"/>
      <c r="E1450" s="11"/>
      <c r="F1450" s="42"/>
    </row>
    <row r="1451" spans="1:6" ht="12.75">
      <c r="A1451" s="19" t="s">
        <v>977</v>
      </c>
      <c r="B1451" s="5">
        <v>2005</v>
      </c>
      <c r="C1451" s="5" t="s">
        <v>978</v>
      </c>
      <c r="D1451" s="5">
        <v>2005</v>
      </c>
      <c r="E1451" s="19"/>
      <c r="F1451" s="47"/>
    </row>
    <row r="1452" spans="1:6" ht="13.5" thickBot="1">
      <c r="A1452" s="48" t="s">
        <v>979</v>
      </c>
      <c r="B1452" s="49" t="s">
        <v>980</v>
      </c>
      <c r="C1452" s="48"/>
      <c r="D1452" s="48" t="s">
        <v>981</v>
      </c>
      <c r="E1452" s="48"/>
      <c r="F1452" s="50" t="s">
        <v>982</v>
      </c>
    </row>
    <row r="1453" spans="1:6" ht="12.75">
      <c r="A1453" s="11"/>
      <c r="B1453" s="13"/>
      <c r="C1453" s="13"/>
      <c r="D1453" s="13"/>
      <c r="E1453" s="11"/>
      <c r="F1453" s="42"/>
    </row>
    <row r="1454" spans="1:6" ht="12.75">
      <c r="A1454" s="8" t="s">
        <v>2940</v>
      </c>
      <c r="B1454" s="35">
        <f>SUM(B1455:B1485)</f>
        <v>1112029400</v>
      </c>
      <c r="C1454" s="35"/>
      <c r="D1454" s="35">
        <f>SUM(D1455:D1485)</f>
        <v>359973235</v>
      </c>
      <c r="E1454" s="35"/>
      <c r="F1454" s="10">
        <f aca="true" t="shared" si="46" ref="F1454:F1481">SUM(D1454/B1454)</f>
        <v>0.323708379472701</v>
      </c>
    </row>
    <row r="1455" spans="1:6" ht="12.75">
      <c r="A1455" s="17" t="s">
        <v>2941</v>
      </c>
      <c r="B1455" s="108">
        <v>7119900</v>
      </c>
      <c r="C1455" s="108"/>
      <c r="D1455" s="108">
        <v>2284110</v>
      </c>
      <c r="E1455" s="17"/>
      <c r="F1455" s="14">
        <f t="shared" si="46"/>
        <v>0.32080647200101126</v>
      </c>
    </row>
    <row r="1456" spans="1:6" ht="12.75">
      <c r="A1456" s="17" t="s">
        <v>2942</v>
      </c>
      <c r="B1456" s="108">
        <v>97205300</v>
      </c>
      <c r="C1456" s="108"/>
      <c r="D1456" s="108">
        <v>25896090</v>
      </c>
      <c r="E1456" s="17"/>
      <c r="F1456" s="14">
        <f t="shared" si="46"/>
        <v>0.26640615275093027</v>
      </c>
    </row>
    <row r="1457" spans="1:6" ht="12.75">
      <c r="A1457" s="17" t="s">
        <v>2943</v>
      </c>
      <c r="B1457" s="108">
        <v>17239700</v>
      </c>
      <c r="C1457" s="108"/>
      <c r="D1457" s="108">
        <v>5846340</v>
      </c>
      <c r="E1457" s="17"/>
      <c r="F1457" s="14">
        <f t="shared" si="46"/>
        <v>0.3391207503610852</v>
      </c>
    </row>
    <row r="1458" spans="1:6" ht="12.75">
      <c r="A1458" s="17" t="s">
        <v>2944</v>
      </c>
      <c r="B1458" s="108">
        <v>48416400</v>
      </c>
      <c r="C1458" s="108"/>
      <c r="D1458" s="108">
        <v>12763110</v>
      </c>
      <c r="E1458" s="17"/>
      <c r="F1458" s="14">
        <f t="shared" si="46"/>
        <v>0.2636112969985377</v>
      </c>
    </row>
    <row r="1459" spans="1:6" ht="12.75">
      <c r="A1459" s="17" t="s">
        <v>2945</v>
      </c>
      <c r="B1459" s="108">
        <v>34498800</v>
      </c>
      <c r="C1459" s="108"/>
      <c r="D1459" s="108">
        <v>11131000</v>
      </c>
      <c r="E1459" s="17"/>
      <c r="F1459" s="14">
        <f t="shared" si="46"/>
        <v>0.32264890372998484</v>
      </c>
    </row>
    <row r="1460" spans="1:6" ht="12.75">
      <c r="A1460" s="17" t="s">
        <v>2946</v>
      </c>
      <c r="B1460" s="108">
        <v>25514200</v>
      </c>
      <c r="C1460" s="108"/>
      <c r="D1460" s="108">
        <v>8768130</v>
      </c>
      <c r="E1460" s="17"/>
      <c r="F1460" s="14">
        <f t="shared" si="46"/>
        <v>0.3436568655885742</v>
      </c>
    </row>
    <row r="1461" spans="1:6" ht="12.75">
      <c r="A1461" s="17" t="s">
        <v>2947</v>
      </c>
      <c r="B1461" s="108">
        <v>6631700</v>
      </c>
      <c r="C1461" s="108"/>
      <c r="D1461" s="108">
        <v>1899690</v>
      </c>
      <c r="E1461" s="17"/>
      <c r="F1461" s="14">
        <f t="shared" si="46"/>
        <v>0.28645596151816277</v>
      </c>
    </row>
    <row r="1462" spans="1:6" ht="12.75">
      <c r="A1462" s="17" t="s">
        <v>2948</v>
      </c>
      <c r="B1462" s="108">
        <v>30495700</v>
      </c>
      <c r="C1462" s="108"/>
      <c r="D1462" s="108">
        <v>10079660</v>
      </c>
      <c r="E1462" s="17"/>
      <c r="F1462" s="14">
        <f t="shared" si="46"/>
        <v>0.3305272546621327</v>
      </c>
    </row>
    <row r="1463" spans="1:6" ht="12.75">
      <c r="A1463" s="17" t="s">
        <v>2949</v>
      </c>
      <c r="B1463" s="108">
        <v>2629800</v>
      </c>
      <c r="C1463" s="108"/>
      <c r="D1463" s="108">
        <v>1033770</v>
      </c>
      <c r="E1463" s="17"/>
      <c r="F1463" s="14">
        <f t="shared" si="46"/>
        <v>0.39309833447410447</v>
      </c>
    </row>
    <row r="1464" spans="1:6" ht="12.75">
      <c r="A1464" s="17" t="s">
        <v>2950</v>
      </c>
      <c r="B1464" s="108">
        <v>32681700</v>
      </c>
      <c r="C1464" s="108"/>
      <c r="D1464" s="108">
        <v>11185380</v>
      </c>
      <c r="E1464" s="17"/>
      <c r="F1464" s="14">
        <f t="shared" si="46"/>
        <v>0.3422520860297965</v>
      </c>
    </row>
    <row r="1465" spans="1:6" ht="12.75">
      <c r="A1465" s="17" t="s">
        <v>2951</v>
      </c>
      <c r="B1465" s="108">
        <v>35743600</v>
      </c>
      <c r="C1465" s="108"/>
      <c r="D1465" s="108">
        <v>8770220</v>
      </c>
      <c r="E1465" s="17"/>
      <c r="F1465" s="14">
        <f t="shared" si="46"/>
        <v>0.2453647646012153</v>
      </c>
    </row>
    <row r="1466" spans="1:6" ht="12.75">
      <c r="A1466" s="17" t="s">
        <v>1290</v>
      </c>
      <c r="B1466" s="108">
        <v>59917000</v>
      </c>
      <c r="C1466" s="108"/>
      <c r="D1466" s="108">
        <v>15454170</v>
      </c>
      <c r="E1466" s="17"/>
      <c r="F1466" s="14">
        <f t="shared" si="46"/>
        <v>0.2579262980456298</v>
      </c>
    </row>
    <row r="1467" spans="1:6" ht="12.75">
      <c r="A1467" s="17" t="s">
        <v>2952</v>
      </c>
      <c r="B1467" s="108">
        <v>5721900</v>
      </c>
      <c r="C1467" s="108"/>
      <c r="D1467" s="108">
        <v>1621380</v>
      </c>
      <c r="E1467" s="17"/>
      <c r="F1467" s="14">
        <f t="shared" si="46"/>
        <v>0.2833639175798249</v>
      </c>
    </row>
    <row r="1468" spans="1:6" ht="12.75">
      <c r="A1468" s="17" t="s">
        <v>2953</v>
      </c>
      <c r="B1468" s="108">
        <v>88900400</v>
      </c>
      <c r="C1468" s="108"/>
      <c r="D1468" s="108">
        <v>26686800</v>
      </c>
      <c r="E1468" s="17"/>
      <c r="F1468" s="14">
        <f t="shared" si="46"/>
        <v>0.30018762570247154</v>
      </c>
    </row>
    <row r="1469" spans="1:6" ht="12.75">
      <c r="A1469" s="17" t="s">
        <v>2954</v>
      </c>
      <c r="B1469" s="108">
        <v>21951100</v>
      </c>
      <c r="C1469" s="108"/>
      <c r="D1469" s="108">
        <v>7125980</v>
      </c>
      <c r="E1469" s="17"/>
      <c r="F1469" s="14">
        <f t="shared" si="46"/>
        <v>0.32462974520639054</v>
      </c>
    </row>
    <row r="1470" spans="1:6" ht="12.75">
      <c r="A1470" s="17" t="s">
        <v>2955</v>
      </c>
      <c r="B1470" s="108">
        <v>161112300</v>
      </c>
      <c r="C1470" s="108"/>
      <c r="D1470" s="108">
        <v>57464160</v>
      </c>
      <c r="E1470" s="17"/>
      <c r="F1470" s="14">
        <f t="shared" si="46"/>
        <v>0.356671464562296</v>
      </c>
    </row>
    <row r="1471" spans="1:6" ht="12.75">
      <c r="A1471" s="17" t="s">
        <v>1553</v>
      </c>
      <c r="B1471" s="108">
        <v>24570900</v>
      </c>
      <c r="C1471" s="108"/>
      <c r="D1471" s="108">
        <v>6639710</v>
      </c>
      <c r="E1471" s="17"/>
      <c r="F1471" s="14">
        <f t="shared" si="46"/>
        <v>0.2702265688273527</v>
      </c>
    </row>
    <row r="1472" spans="1:6" ht="12.75">
      <c r="A1472" s="17" t="s">
        <v>2956</v>
      </c>
      <c r="B1472" s="108">
        <v>11312800</v>
      </c>
      <c r="C1472" s="108"/>
      <c r="D1472" s="108">
        <v>3461880</v>
      </c>
      <c r="E1472" s="17"/>
      <c r="F1472" s="14">
        <f t="shared" si="46"/>
        <v>0.30601442613676544</v>
      </c>
    </row>
    <row r="1473" spans="1:6" ht="12.75">
      <c r="A1473" s="17" t="s">
        <v>2957</v>
      </c>
      <c r="B1473" s="108">
        <v>37485700</v>
      </c>
      <c r="C1473" s="108"/>
      <c r="D1473" s="108">
        <v>12628090</v>
      </c>
      <c r="E1473" s="17"/>
      <c r="F1473" s="14">
        <f t="shared" si="46"/>
        <v>0.33687752929783893</v>
      </c>
    </row>
    <row r="1474" spans="1:6" ht="12.75">
      <c r="A1474" s="17" t="s">
        <v>2958</v>
      </c>
      <c r="B1474" s="108">
        <v>7702300</v>
      </c>
      <c r="C1474" s="108"/>
      <c r="D1474" s="108">
        <v>3244020</v>
      </c>
      <c r="E1474" s="17"/>
      <c r="F1474" s="14">
        <f t="shared" si="46"/>
        <v>0.4211754930345481</v>
      </c>
    </row>
    <row r="1475" spans="1:6" ht="12.75">
      <c r="A1475" s="17" t="s">
        <v>2959</v>
      </c>
      <c r="B1475" s="108">
        <v>56929000</v>
      </c>
      <c r="C1475" s="108"/>
      <c r="D1475" s="108">
        <v>19158250</v>
      </c>
      <c r="E1475" s="17"/>
      <c r="F1475" s="14">
        <f t="shared" si="46"/>
        <v>0.33652883416185075</v>
      </c>
    </row>
    <row r="1476" spans="1:6" ht="12.75">
      <c r="A1476" s="17" t="s">
        <v>290</v>
      </c>
      <c r="B1476" s="108">
        <v>62722800</v>
      </c>
      <c r="C1476" s="108"/>
      <c r="D1476" s="108">
        <v>17507920</v>
      </c>
      <c r="E1476" s="17"/>
      <c r="F1476" s="14">
        <f t="shared" si="46"/>
        <v>0.2791316714177301</v>
      </c>
    </row>
    <row r="1477" spans="1:6" ht="12.75">
      <c r="A1477" s="17" t="s">
        <v>2960</v>
      </c>
      <c r="B1477" s="108">
        <v>10258700</v>
      </c>
      <c r="C1477" s="108"/>
      <c r="D1477" s="108">
        <v>4891000</v>
      </c>
      <c r="E1477" s="17"/>
      <c r="F1477" s="14">
        <f t="shared" si="46"/>
        <v>0.4767660619766637</v>
      </c>
    </row>
    <row r="1478" spans="1:6" ht="12.75">
      <c r="A1478" s="17" t="s">
        <v>2961</v>
      </c>
      <c r="B1478" s="108">
        <v>4510000</v>
      </c>
      <c r="C1478" s="108"/>
      <c r="D1478" s="108">
        <v>2105950</v>
      </c>
      <c r="E1478" s="17"/>
      <c r="F1478" s="14">
        <f t="shared" si="46"/>
        <v>0.46695121951219515</v>
      </c>
    </row>
    <row r="1479" spans="1:6" ht="12.75">
      <c r="A1479" s="17" t="s">
        <v>2087</v>
      </c>
      <c r="B1479" s="108">
        <v>67547100</v>
      </c>
      <c r="C1479" s="108"/>
      <c r="D1479" s="108">
        <v>21271610</v>
      </c>
      <c r="E1479" s="17"/>
      <c r="F1479" s="14">
        <f t="shared" si="46"/>
        <v>0.3149152221190843</v>
      </c>
    </row>
    <row r="1480" spans="1:6" ht="12.75">
      <c r="A1480" s="17" t="s">
        <v>340</v>
      </c>
      <c r="B1480" s="108">
        <v>78718600</v>
      </c>
      <c r="C1480" s="108"/>
      <c r="D1480" s="108">
        <v>26517460</v>
      </c>
      <c r="E1480" s="17"/>
      <c r="F1480" s="14">
        <f t="shared" si="46"/>
        <v>0.33686396861732804</v>
      </c>
    </row>
    <row r="1481" spans="1:6" ht="12.75">
      <c r="A1481" s="17" t="s">
        <v>2962</v>
      </c>
      <c r="B1481" s="108">
        <v>17449000</v>
      </c>
      <c r="C1481" s="108"/>
      <c r="D1481" s="108">
        <v>8316765</v>
      </c>
      <c r="E1481" s="17"/>
      <c r="F1481" s="14">
        <f t="shared" si="46"/>
        <v>0.4766327583242593</v>
      </c>
    </row>
    <row r="1482" spans="1:6" ht="12.75">
      <c r="A1482" s="38" t="s">
        <v>687</v>
      </c>
      <c r="B1482" s="108"/>
      <c r="C1482" s="108"/>
      <c r="D1482" s="108"/>
      <c r="E1482" s="17"/>
      <c r="F1482" s="14"/>
    </row>
    <row r="1483" spans="1:6" ht="12.75">
      <c r="A1483" s="17" t="s">
        <v>2243</v>
      </c>
      <c r="B1483" s="108">
        <v>47114300</v>
      </c>
      <c r="C1483" s="108"/>
      <c r="D1483" s="108">
        <v>22016490</v>
      </c>
      <c r="E1483" s="17"/>
      <c r="F1483" s="14">
        <f>SUM(D1483/B1483)</f>
        <v>0.46729952477273357</v>
      </c>
    </row>
    <row r="1484" spans="1:6" ht="12.75">
      <c r="A1484" s="38" t="s">
        <v>687</v>
      </c>
      <c r="B1484" s="108"/>
      <c r="C1484" s="108"/>
      <c r="D1484" s="108"/>
      <c r="E1484" s="17"/>
      <c r="F1484" s="14"/>
    </row>
    <row r="1485" spans="1:6" ht="12.75">
      <c r="A1485" s="17" t="s">
        <v>2963</v>
      </c>
      <c r="B1485" s="108">
        <v>9928700</v>
      </c>
      <c r="C1485" s="108"/>
      <c r="D1485" s="108">
        <v>4204100</v>
      </c>
      <c r="E1485" s="17"/>
      <c r="F1485" s="14">
        <f>SUM(D1485/B1485)</f>
        <v>0.4234290491202272</v>
      </c>
    </row>
    <row r="1486" spans="1:6" ht="12.75">
      <c r="A1486" s="38" t="s">
        <v>2964</v>
      </c>
      <c r="B1486" s="29"/>
      <c r="C1486" s="29"/>
      <c r="D1486" s="29"/>
      <c r="E1486" s="17"/>
      <c r="F1486" s="14"/>
    </row>
    <row r="1487" spans="1:6" ht="12.75">
      <c r="A1487" s="17"/>
      <c r="B1487" s="29"/>
      <c r="C1487" s="29"/>
      <c r="D1487" s="29"/>
      <c r="E1487" s="17"/>
      <c r="F1487" s="14"/>
    </row>
    <row r="1488" spans="1:6" ht="12.75">
      <c r="A1488" s="17"/>
      <c r="B1488" s="17"/>
      <c r="C1488" s="17"/>
      <c r="D1488" s="17"/>
      <c r="E1488" s="17"/>
      <c r="F1488" s="14"/>
    </row>
    <row r="1489" spans="1:6" ht="15.75">
      <c r="A1489" s="22" t="s">
        <v>2015</v>
      </c>
      <c r="B1489" s="35">
        <f>SUM(B1454)</f>
        <v>1112029400</v>
      </c>
      <c r="C1489" s="35"/>
      <c r="D1489" s="35">
        <f>SUM(D1454)</f>
        <v>359973235</v>
      </c>
      <c r="E1489" s="35"/>
      <c r="F1489" s="10">
        <f>SUM(D1489/B1489)</f>
        <v>0.323708379472701</v>
      </c>
    </row>
    <row r="1490" spans="1:6" ht="12.75">
      <c r="A1490" s="17"/>
      <c r="B1490" s="17"/>
      <c r="C1490" s="17"/>
      <c r="D1490" s="17"/>
      <c r="E1490" s="17"/>
      <c r="F1490" s="31"/>
    </row>
    <row r="1491" spans="1:6" ht="12.75">
      <c r="A1491" s="17"/>
      <c r="B1491" s="17"/>
      <c r="C1491" s="17"/>
      <c r="D1491" s="17"/>
      <c r="E1491" s="17"/>
      <c r="F1491" s="31"/>
    </row>
    <row r="1492" spans="1:6" ht="12.75">
      <c r="A1492" s="17" t="s">
        <v>2965</v>
      </c>
      <c r="B1492" s="17" t="s">
        <v>2966</v>
      </c>
      <c r="C1492" s="17"/>
      <c r="D1492" s="17"/>
      <c r="E1492" s="36"/>
      <c r="F1492" s="17" t="s">
        <v>87</v>
      </c>
    </row>
    <row r="1493" spans="1:6" ht="12.75">
      <c r="A1493" s="17" t="s">
        <v>2967</v>
      </c>
      <c r="B1493" s="17" t="s">
        <v>2968</v>
      </c>
      <c r="C1493" s="17"/>
      <c r="D1493" s="17"/>
      <c r="E1493" s="36"/>
      <c r="F1493" s="17" t="s">
        <v>2969</v>
      </c>
    </row>
    <row r="1494" spans="1:6" ht="12.75">
      <c r="A1494" s="17" t="s">
        <v>2970</v>
      </c>
      <c r="B1494" s="17" t="s">
        <v>2968</v>
      </c>
      <c r="C1494" s="17"/>
      <c r="D1494" s="17"/>
      <c r="E1494" s="36"/>
      <c r="F1494" s="17" t="s">
        <v>2969</v>
      </c>
    </row>
    <row r="1495" spans="1:6" ht="12.75">
      <c r="A1495" s="17" t="s">
        <v>2971</v>
      </c>
      <c r="B1495" s="17" t="s">
        <v>2968</v>
      </c>
      <c r="C1495" s="17"/>
      <c r="D1495" s="17"/>
      <c r="E1495" s="36"/>
      <c r="F1495" s="17" t="s">
        <v>2969</v>
      </c>
    </row>
    <row r="1496" spans="1:6" ht="12.75">
      <c r="A1496" s="63" t="s">
        <v>2972</v>
      </c>
      <c r="B1496" s="64"/>
      <c r="C1496" s="64"/>
      <c r="D1496" s="64"/>
      <c r="E1496" s="64"/>
      <c r="F1496" s="65"/>
    </row>
    <row r="1497" spans="1:6" ht="12.75">
      <c r="A1497" s="66"/>
      <c r="B1497" s="67"/>
      <c r="C1497" s="67"/>
      <c r="D1497" s="67"/>
      <c r="E1497" s="67"/>
      <c r="F1497" s="68"/>
    </row>
    <row r="1498" spans="1:6" ht="12.75">
      <c r="A1498" s="69" t="s">
        <v>977</v>
      </c>
      <c r="B1498" s="5">
        <v>2005</v>
      </c>
      <c r="C1498" s="5" t="s">
        <v>978</v>
      </c>
      <c r="D1498" s="5">
        <v>2005</v>
      </c>
      <c r="E1498" s="69"/>
      <c r="F1498" s="70"/>
    </row>
    <row r="1499" spans="1:6" ht="13.5" thickBot="1">
      <c r="A1499" s="71" t="s">
        <v>979</v>
      </c>
      <c r="B1499" s="72" t="s">
        <v>980</v>
      </c>
      <c r="C1499" s="71"/>
      <c r="D1499" s="71" t="s">
        <v>981</v>
      </c>
      <c r="E1499" s="71"/>
      <c r="F1499" s="73" t="s">
        <v>982</v>
      </c>
    </row>
    <row r="1500" spans="1:6" ht="12.75">
      <c r="A1500" s="67"/>
      <c r="B1500" s="74"/>
      <c r="C1500" s="74"/>
      <c r="D1500" s="74"/>
      <c r="E1500" s="67"/>
      <c r="F1500" s="68"/>
    </row>
    <row r="1501" spans="1:6" ht="12.75">
      <c r="A1501" s="75" t="s">
        <v>2973</v>
      </c>
      <c r="B1501" s="76">
        <f>SUM(B1502:B1507)</f>
        <v>207969600</v>
      </c>
      <c r="C1501" s="76"/>
      <c r="D1501" s="76">
        <f>SUM(D1502:D1507)</f>
        <v>81445409</v>
      </c>
      <c r="E1501" s="77"/>
      <c r="F1501" s="10">
        <f aca="true" t="shared" si="47" ref="F1501:F1512">SUM(D1501/B1501)</f>
        <v>0.3916217033643379</v>
      </c>
    </row>
    <row r="1502" spans="1:6" ht="12.75">
      <c r="A1502" s="78" t="s">
        <v>2974</v>
      </c>
      <c r="B1502" s="117">
        <v>22332900</v>
      </c>
      <c r="C1502" s="117"/>
      <c r="D1502" s="117">
        <v>8567725</v>
      </c>
      <c r="E1502" s="78"/>
      <c r="F1502" s="14">
        <f t="shared" si="47"/>
        <v>0.3836369213133986</v>
      </c>
    </row>
    <row r="1503" spans="1:6" ht="12.75">
      <c r="A1503" s="78" t="s">
        <v>2975</v>
      </c>
      <c r="B1503" s="117">
        <v>48229300</v>
      </c>
      <c r="C1503" s="117"/>
      <c r="D1503" s="117">
        <v>19755665</v>
      </c>
      <c r="E1503" s="78"/>
      <c r="F1503" s="14">
        <f t="shared" si="47"/>
        <v>0.40961956735843147</v>
      </c>
    </row>
    <row r="1504" spans="1:6" ht="12.75">
      <c r="A1504" s="78" t="s">
        <v>380</v>
      </c>
      <c r="B1504" s="117">
        <v>58231600</v>
      </c>
      <c r="C1504" s="117"/>
      <c r="D1504" s="117">
        <v>22966928</v>
      </c>
      <c r="E1504" s="78"/>
      <c r="F1504" s="14">
        <f t="shared" si="47"/>
        <v>0.39440661084359696</v>
      </c>
    </row>
    <row r="1505" spans="1:6" ht="12.75">
      <c r="A1505" s="78" t="s">
        <v>2602</v>
      </c>
      <c r="B1505" s="117">
        <v>25752500</v>
      </c>
      <c r="C1505" s="117"/>
      <c r="D1505" s="117">
        <v>9465216</v>
      </c>
      <c r="E1505" s="78"/>
      <c r="F1505" s="14">
        <f t="shared" si="47"/>
        <v>0.3675455198524415</v>
      </c>
    </row>
    <row r="1506" spans="1:6" ht="12.75">
      <c r="A1506" s="78" t="s">
        <v>381</v>
      </c>
      <c r="B1506" s="117">
        <v>7348300</v>
      </c>
      <c r="C1506" s="117"/>
      <c r="D1506" s="117">
        <v>2859129</v>
      </c>
      <c r="E1506" s="78"/>
      <c r="F1506" s="14">
        <f t="shared" si="47"/>
        <v>0.38908713580011706</v>
      </c>
    </row>
    <row r="1507" spans="1:6" ht="12.75">
      <c r="A1507" s="78" t="s">
        <v>382</v>
      </c>
      <c r="B1507" s="117">
        <v>46075000</v>
      </c>
      <c r="C1507" s="117"/>
      <c r="D1507" s="117">
        <v>17830746</v>
      </c>
      <c r="E1507" s="78"/>
      <c r="F1507" s="14">
        <f t="shared" si="47"/>
        <v>0.38699394465545306</v>
      </c>
    </row>
    <row r="1508" spans="1:6" ht="12.75">
      <c r="A1508" s="75" t="s">
        <v>383</v>
      </c>
      <c r="B1508" s="76">
        <f>SUM(B1509:B1518)</f>
        <v>792404700</v>
      </c>
      <c r="C1508" s="76"/>
      <c r="D1508" s="76">
        <f>SUM(D1509:D1518)</f>
        <v>221809792</v>
      </c>
      <c r="E1508" s="77"/>
      <c r="F1508" s="10">
        <f t="shared" si="47"/>
        <v>0.279919833892959</v>
      </c>
    </row>
    <row r="1509" spans="1:6" ht="12.75">
      <c r="A1509" s="78" t="s">
        <v>384</v>
      </c>
      <c r="B1509" s="118">
        <v>294821600</v>
      </c>
      <c r="C1509" s="118"/>
      <c r="D1509" s="118">
        <v>130758173</v>
      </c>
      <c r="E1509" s="78"/>
      <c r="F1509" s="14">
        <f t="shared" si="47"/>
        <v>0.44351625864590655</v>
      </c>
    </row>
    <row r="1510" spans="1:6" ht="12.75">
      <c r="A1510" s="78" t="s">
        <v>2997</v>
      </c>
      <c r="B1510" s="118">
        <v>30930500</v>
      </c>
      <c r="C1510" s="118"/>
      <c r="D1510" s="118">
        <v>11079929</v>
      </c>
      <c r="E1510" s="78"/>
      <c r="F1510" s="14">
        <f t="shared" si="47"/>
        <v>0.3582201710285964</v>
      </c>
    </row>
    <row r="1511" spans="1:6" ht="12.75">
      <c r="A1511" s="78" t="s">
        <v>2998</v>
      </c>
      <c r="B1511" s="118">
        <v>116368300</v>
      </c>
      <c r="C1511" s="118"/>
      <c r="D1511" s="118">
        <v>47559950</v>
      </c>
      <c r="E1511" s="78"/>
      <c r="F1511" s="14">
        <f t="shared" si="47"/>
        <v>0.4087019403050487</v>
      </c>
    </row>
    <row r="1512" spans="1:6" ht="12.75">
      <c r="A1512" s="78" t="s">
        <v>2999</v>
      </c>
      <c r="B1512" s="118">
        <v>37882700</v>
      </c>
      <c r="C1512" s="118"/>
      <c r="D1512" s="118">
        <v>2928110</v>
      </c>
      <c r="E1512" s="78"/>
      <c r="F1512" s="14">
        <f t="shared" si="47"/>
        <v>0.0772941210631766</v>
      </c>
    </row>
    <row r="1513" spans="1:6" ht="12.75">
      <c r="A1513" s="80" t="s">
        <v>3000</v>
      </c>
      <c r="B1513" s="118"/>
      <c r="C1513" s="118"/>
      <c r="D1513" s="118"/>
      <c r="E1513" s="78"/>
      <c r="F1513" s="14"/>
    </row>
    <row r="1514" spans="1:6" ht="12.75">
      <c r="A1514" s="78" t="s">
        <v>1300</v>
      </c>
      <c r="B1514" s="118">
        <v>34440900</v>
      </c>
      <c r="C1514" s="118"/>
      <c r="D1514" s="118">
        <v>2482290</v>
      </c>
      <c r="E1514" s="78"/>
      <c r="F1514" s="14">
        <f>SUM(D1514/B1514)</f>
        <v>0.07207390050782644</v>
      </c>
    </row>
    <row r="1515" spans="1:6" ht="12.75">
      <c r="A1515" s="80" t="s">
        <v>3000</v>
      </c>
      <c r="B1515" s="118"/>
      <c r="C1515" s="118"/>
      <c r="D1515" s="118"/>
      <c r="E1515" s="78"/>
      <c r="F1515" s="14"/>
    </row>
    <row r="1516" spans="1:6" ht="12.75">
      <c r="A1516" s="78" t="s">
        <v>1301</v>
      </c>
      <c r="B1516" s="118">
        <v>38231800</v>
      </c>
      <c r="C1516" s="118"/>
      <c r="D1516" s="118">
        <v>3283190</v>
      </c>
      <c r="E1516" s="78"/>
      <c r="F1516" s="14">
        <f>SUM(D1516/B1516)</f>
        <v>0.08587589388938005</v>
      </c>
    </row>
    <row r="1517" spans="1:6" ht="12.75">
      <c r="A1517" s="80" t="s">
        <v>3000</v>
      </c>
      <c r="B1517" s="118"/>
      <c r="C1517" s="118"/>
      <c r="D1517" s="118"/>
      <c r="E1517" s="78"/>
      <c r="F1517" s="14"/>
    </row>
    <row r="1518" spans="1:6" ht="12.75">
      <c r="A1518" s="78" t="s">
        <v>2871</v>
      </c>
      <c r="B1518" s="118">
        <v>239728900</v>
      </c>
      <c r="C1518" s="118"/>
      <c r="D1518" s="118">
        <v>23718150</v>
      </c>
      <c r="E1518" s="78"/>
      <c r="F1518" s="14">
        <f>SUM(D1518/B1518)</f>
        <v>0.09893738301890177</v>
      </c>
    </row>
    <row r="1519" spans="1:6" ht="12.75">
      <c r="A1519" s="80" t="s">
        <v>3000</v>
      </c>
      <c r="B1519" s="118"/>
      <c r="C1519" s="118"/>
      <c r="D1519" s="118"/>
      <c r="E1519" s="78"/>
      <c r="F1519" s="14"/>
    </row>
    <row r="1520" spans="1:6" ht="12.75">
      <c r="A1520" s="75" t="s">
        <v>1302</v>
      </c>
      <c r="B1520" s="76">
        <f>SUM(B1521:B1526)</f>
        <v>597074600</v>
      </c>
      <c r="C1520" s="76"/>
      <c r="D1520" s="76">
        <f>SUM(D1521:D1526)</f>
        <v>243280205</v>
      </c>
      <c r="E1520" s="77"/>
      <c r="F1520" s="10">
        <f aca="true" t="shared" si="48" ref="F1520:F1547">SUM(D1520/B1520)</f>
        <v>0.40745361634877786</v>
      </c>
    </row>
    <row r="1521" spans="1:6" ht="12.75">
      <c r="A1521" s="78" t="s">
        <v>2867</v>
      </c>
      <c r="B1521" s="118">
        <v>34812200</v>
      </c>
      <c r="C1521" s="118"/>
      <c r="D1521" s="118">
        <v>14527628</v>
      </c>
      <c r="E1521" s="78"/>
      <c r="F1521" s="14">
        <f t="shared" si="48"/>
        <v>0.41731427488064526</v>
      </c>
    </row>
    <row r="1522" spans="1:6" ht="12.75">
      <c r="A1522" s="78" t="s">
        <v>1303</v>
      </c>
      <c r="B1522" s="118">
        <v>279307800</v>
      </c>
      <c r="C1522" s="118"/>
      <c r="D1522" s="118">
        <v>123406045</v>
      </c>
      <c r="E1522" s="78"/>
      <c r="F1522" s="14">
        <f t="shared" si="48"/>
        <v>0.4418281372736458</v>
      </c>
    </row>
    <row r="1523" spans="1:6" ht="12.75">
      <c r="A1523" s="78" t="s">
        <v>148</v>
      </c>
      <c r="B1523" s="118">
        <v>2477200</v>
      </c>
      <c r="C1523" s="118"/>
      <c r="D1523" s="118">
        <v>1029380</v>
      </c>
      <c r="E1523" s="78"/>
      <c r="F1523" s="14">
        <f t="shared" si="48"/>
        <v>0.4155417406749556</v>
      </c>
    </row>
    <row r="1524" spans="1:6" ht="12.75">
      <c r="A1524" s="78" t="s">
        <v>1304</v>
      </c>
      <c r="B1524" s="118">
        <v>179225300</v>
      </c>
      <c r="C1524" s="118"/>
      <c r="D1524" s="118">
        <v>63729471</v>
      </c>
      <c r="E1524" s="78"/>
      <c r="F1524" s="14">
        <f t="shared" si="48"/>
        <v>0.35558300641706275</v>
      </c>
    </row>
    <row r="1525" spans="1:6" ht="12.75">
      <c r="A1525" s="78" t="s">
        <v>1305</v>
      </c>
      <c r="B1525" s="118">
        <v>44709800</v>
      </c>
      <c r="C1525" s="118"/>
      <c r="D1525" s="118">
        <v>17863428</v>
      </c>
      <c r="E1525" s="78"/>
      <c r="F1525" s="14">
        <f t="shared" si="48"/>
        <v>0.3995416664802795</v>
      </c>
    </row>
    <row r="1526" spans="1:6" ht="12.75">
      <c r="A1526" s="78" t="s">
        <v>1306</v>
      </c>
      <c r="B1526" s="118">
        <v>56542300</v>
      </c>
      <c r="C1526" s="118"/>
      <c r="D1526" s="118">
        <v>22724253</v>
      </c>
      <c r="E1526" s="78"/>
      <c r="F1526" s="14">
        <f t="shared" si="48"/>
        <v>0.4018982779264374</v>
      </c>
    </row>
    <row r="1527" spans="1:6" ht="12.75">
      <c r="A1527" s="75" t="s">
        <v>1307</v>
      </c>
      <c r="B1527" s="76">
        <f>SUM(B1528:B1534)</f>
        <v>657024200</v>
      </c>
      <c r="C1527" s="76"/>
      <c r="D1527" s="76">
        <f>SUM(D1528:D1534)</f>
        <v>272275112</v>
      </c>
      <c r="E1527" s="77"/>
      <c r="F1527" s="10">
        <f t="shared" si="48"/>
        <v>0.41440651957720887</v>
      </c>
    </row>
    <row r="1528" spans="1:6" ht="12.75">
      <c r="A1528" s="78" t="s">
        <v>1308</v>
      </c>
      <c r="B1528" s="118">
        <v>90352100</v>
      </c>
      <c r="C1528" s="118"/>
      <c r="D1528" s="118">
        <v>35473529</v>
      </c>
      <c r="E1528" s="78"/>
      <c r="F1528" s="14">
        <f t="shared" si="48"/>
        <v>0.3926143277245355</v>
      </c>
    </row>
    <row r="1529" spans="1:6" ht="12.75">
      <c r="A1529" s="78" t="s">
        <v>1782</v>
      </c>
      <c r="B1529" s="118">
        <v>62168300</v>
      </c>
      <c r="C1529" s="118"/>
      <c r="D1529" s="118">
        <v>22855671</v>
      </c>
      <c r="E1529" s="78"/>
      <c r="F1529" s="14">
        <f t="shared" si="48"/>
        <v>0.3676418850121364</v>
      </c>
    </row>
    <row r="1530" spans="1:6" ht="12.75">
      <c r="A1530" s="78" t="s">
        <v>1309</v>
      </c>
      <c r="B1530" s="118">
        <v>75200100</v>
      </c>
      <c r="C1530" s="118"/>
      <c r="D1530" s="118">
        <v>28898830</v>
      </c>
      <c r="E1530" s="78"/>
      <c r="F1530" s="14">
        <f t="shared" si="48"/>
        <v>0.3842924411004773</v>
      </c>
    </row>
    <row r="1531" spans="1:6" ht="12.75">
      <c r="A1531" s="78" t="s">
        <v>1310</v>
      </c>
      <c r="B1531" s="118">
        <v>54938700</v>
      </c>
      <c r="C1531" s="118"/>
      <c r="D1531" s="118">
        <v>22418450</v>
      </c>
      <c r="E1531" s="78"/>
      <c r="F1531" s="14">
        <f t="shared" si="48"/>
        <v>0.4080629865650261</v>
      </c>
    </row>
    <row r="1532" spans="1:6" ht="12.75">
      <c r="A1532" s="78" t="s">
        <v>417</v>
      </c>
      <c r="B1532" s="118">
        <v>11455100</v>
      </c>
      <c r="C1532" s="118"/>
      <c r="D1532" s="118">
        <v>5183557</v>
      </c>
      <c r="E1532" s="78"/>
      <c r="F1532" s="14">
        <f t="shared" si="48"/>
        <v>0.45251084669710434</v>
      </c>
    </row>
    <row r="1533" spans="1:6" ht="12.75">
      <c r="A1533" s="78" t="s">
        <v>1047</v>
      </c>
      <c r="B1533" s="118">
        <v>254469700</v>
      </c>
      <c r="C1533" s="118"/>
      <c r="D1533" s="118">
        <v>107659216</v>
      </c>
      <c r="E1533" s="78"/>
      <c r="F1533" s="14">
        <f t="shared" si="48"/>
        <v>0.4230728294960068</v>
      </c>
    </row>
    <row r="1534" spans="1:6" ht="12.75">
      <c r="A1534" s="78" t="s">
        <v>418</v>
      </c>
      <c r="B1534" s="118">
        <v>108440200</v>
      </c>
      <c r="C1534" s="118"/>
      <c r="D1534" s="118">
        <v>49785859</v>
      </c>
      <c r="E1534" s="78"/>
      <c r="F1534" s="14">
        <f t="shared" si="48"/>
        <v>0.45910888213042766</v>
      </c>
    </row>
    <row r="1535" spans="1:6" ht="12.75">
      <c r="A1535" s="75" t="s">
        <v>419</v>
      </c>
      <c r="B1535" s="76">
        <f>SUM(B1536:B1539)</f>
        <v>191745800</v>
      </c>
      <c r="C1535" s="76"/>
      <c r="D1535" s="76">
        <f>SUM(D1536:D1539)</f>
        <v>76121359</v>
      </c>
      <c r="E1535" s="77"/>
      <c r="F1535" s="10">
        <f t="shared" si="48"/>
        <v>0.3969910110156259</v>
      </c>
    </row>
    <row r="1536" spans="1:6" ht="12.75">
      <c r="A1536" s="78" t="s">
        <v>2916</v>
      </c>
      <c r="B1536" s="118">
        <v>56716400</v>
      </c>
      <c r="C1536" s="118"/>
      <c r="D1536" s="118">
        <v>24024576</v>
      </c>
      <c r="E1536" s="78"/>
      <c r="F1536" s="14">
        <f t="shared" si="48"/>
        <v>0.42359134218673966</v>
      </c>
    </row>
    <row r="1537" spans="1:6" ht="12.75">
      <c r="A1537" s="78" t="s">
        <v>292</v>
      </c>
      <c r="B1537" s="118">
        <v>63418200</v>
      </c>
      <c r="C1537" s="118"/>
      <c r="D1537" s="118">
        <v>23981557</v>
      </c>
      <c r="E1537" s="78"/>
      <c r="F1537" s="14">
        <f t="shared" si="48"/>
        <v>0.37814944290440283</v>
      </c>
    </row>
    <row r="1538" spans="1:6" ht="12.75">
      <c r="A1538" s="78" t="s">
        <v>420</v>
      </c>
      <c r="B1538" s="118">
        <v>32340300</v>
      </c>
      <c r="C1538" s="118"/>
      <c r="D1538" s="118">
        <v>12319228</v>
      </c>
      <c r="E1538" s="78"/>
      <c r="F1538" s="14">
        <f t="shared" si="48"/>
        <v>0.38092497595878827</v>
      </c>
    </row>
    <row r="1539" spans="1:6" ht="12.75">
      <c r="A1539" s="78" t="s">
        <v>1118</v>
      </c>
      <c r="B1539" s="118">
        <v>39270900</v>
      </c>
      <c r="C1539" s="118"/>
      <c r="D1539" s="118">
        <v>15795998</v>
      </c>
      <c r="E1539" s="78"/>
      <c r="F1539" s="14">
        <f t="shared" si="48"/>
        <v>0.4022316269807924</v>
      </c>
    </row>
    <row r="1540" spans="1:6" ht="12.75">
      <c r="A1540" s="75" t="s">
        <v>421</v>
      </c>
      <c r="B1540" s="76">
        <f>SUM(B1541:B1547)</f>
        <v>393483500</v>
      </c>
      <c r="C1540" s="76"/>
      <c r="D1540" s="76">
        <f>SUM(D1541:D1547)</f>
        <v>143673365</v>
      </c>
      <c r="E1540" s="77"/>
      <c r="F1540" s="10">
        <f t="shared" si="48"/>
        <v>0.36513186702873185</v>
      </c>
    </row>
    <row r="1541" spans="1:6" ht="12.75">
      <c r="A1541" s="78" t="s">
        <v>422</v>
      </c>
      <c r="B1541" s="118">
        <v>32921800</v>
      </c>
      <c r="C1541" s="118"/>
      <c r="D1541" s="118">
        <v>15220211</v>
      </c>
      <c r="E1541" s="78"/>
      <c r="F1541" s="14">
        <f t="shared" si="48"/>
        <v>0.4623140593770693</v>
      </c>
    </row>
    <row r="1542" spans="1:6" ht="12.75">
      <c r="A1542" s="78" t="s">
        <v>147</v>
      </c>
      <c r="B1542" s="118">
        <v>31821500</v>
      </c>
      <c r="C1542" s="118"/>
      <c r="D1542" s="118">
        <v>14595210</v>
      </c>
      <c r="E1542" s="78"/>
      <c r="F1542" s="14">
        <f t="shared" si="48"/>
        <v>0.4586587684427195</v>
      </c>
    </row>
    <row r="1543" spans="1:6" ht="12.75">
      <c r="A1543" s="78" t="s">
        <v>423</v>
      </c>
      <c r="B1543" s="118">
        <v>52358600</v>
      </c>
      <c r="C1543" s="118"/>
      <c r="D1543" s="118">
        <v>21344189</v>
      </c>
      <c r="E1543" s="78"/>
      <c r="F1543" s="14">
        <f t="shared" si="48"/>
        <v>0.407653928867464</v>
      </c>
    </row>
    <row r="1544" spans="1:6" ht="12.75">
      <c r="A1544" s="78" t="s">
        <v>2175</v>
      </c>
      <c r="B1544" s="118">
        <v>23147400</v>
      </c>
      <c r="C1544" s="118"/>
      <c r="D1544" s="118">
        <v>10387331</v>
      </c>
      <c r="E1544" s="78"/>
      <c r="F1544" s="14">
        <f t="shared" si="48"/>
        <v>0.44874720270959156</v>
      </c>
    </row>
    <row r="1545" spans="1:6" ht="12.75">
      <c r="A1545" s="78" t="s">
        <v>424</v>
      </c>
      <c r="B1545" s="118">
        <v>54844300</v>
      </c>
      <c r="C1545" s="118"/>
      <c r="D1545" s="118">
        <v>22400556</v>
      </c>
      <c r="E1545" s="78"/>
      <c r="F1545" s="14">
        <f t="shared" si="48"/>
        <v>0.408439090297442</v>
      </c>
    </row>
    <row r="1546" spans="1:6" ht="12.75">
      <c r="A1546" s="78" t="s">
        <v>425</v>
      </c>
      <c r="B1546" s="118">
        <v>25135700</v>
      </c>
      <c r="C1546" s="118"/>
      <c r="D1546" s="118">
        <v>9460168</v>
      </c>
      <c r="E1546" s="78"/>
      <c r="F1546" s="14">
        <f t="shared" si="48"/>
        <v>0.3763638172002371</v>
      </c>
    </row>
    <row r="1547" spans="1:6" ht="12.75">
      <c r="A1547" s="78" t="s">
        <v>426</v>
      </c>
      <c r="B1547" s="118">
        <v>173254200</v>
      </c>
      <c r="C1547" s="118"/>
      <c r="D1547" s="118">
        <v>50265700</v>
      </c>
      <c r="E1547" s="78"/>
      <c r="F1547" s="14">
        <f t="shared" si="48"/>
        <v>0.2901268771550704</v>
      </c>
    </row>
    <row r="1548" spans="1:6" ht="12.75">
      <c r="A1548" s="80" t="s">
        <v>427</v>
      </c>
      <c r="B1548" s="118"/>
      <c r="C1548" s="118"/>
      <c r="D1548" s="118"/>
      <c r="E1548" s="78"/>
      <c r="F1548" s="14"/>
    </row>
    <row r="1549" spans="1:6" ht="12.75">
      <c r="A1549" s="78"/>
      <c r="B1549" s="79"/>
      <c r="C1549" s="79"/>
      <c r="D1549" s="79"/>
      <c r="E1549" s="78"/>
      <c r="F1549" s="14"/>
    </row>
    <row r="1550" spans="1:6" ht="15.75">
      <c r="A1550" s="81" t="s">
        <v>2015</v>
      </c>
      <c r="B1550" s="76">
        <f>+B1501+B1508+B1520+B1527+B1535+B1540</f>
        <v>2839702400</v>
      </c>
      <c r="C1550" s="76"/>
      <c r="D1550" s="76">
        <f>+D1501+D1508+D1520+D1527+D1535+D1540</f>
        <v>1038605242</v>
      </c>
      <c r="E1550" s="77"/>
      <c r="F1550" s="10">
        <f>SUM(D1550/B1550)</f>
        <v>0.3657443970185045</v>
      </c>
    </row>
    <row r="1552" spans="1:6" ht="12.75">
      <c r="A1552" s="78" t="s">
        <v>428</v>
      </c>
      <c r="B1552" s="17" t="s">
        <v>429</v>
      </c>
      <c r="C1552" s="17"/>
      <c r="D1552" s="17" t="s">
        <v>430</v>
      </c>
      <c r="E1552" s="17"/>
      <c r="F1552" s="78"/>
    </row>
    <row r="1553" spans="1:6" ht="12.75">
      <c r="A1553" s="78" t="s">
        <v>431</v>
      </c>
      <c r="B1553" s="17" t="s">
        <v>432</v>
      </c>
      <c r="C1553" s="17"/>
      <c r="D1553" s="17" t="s">
        <v>433</v>
      </c>
      <c r="E1553" s="17"/>
      <c r="F1553" s="78"/>
    </row>
    <row r="1554" spans="1:6" ht="12.75">
      <c r="A1554" s="78"/>
      <c r="B1554" s="17"/>
      <c r="C1554" s="17"/>
      <c r="D1554" s="17"/>
      <c r="E1554" s="17"/>
      <c r="F1554" s="78"/>
    </row>
    <row r="1555" spans="1:6" ht="12.75">
      <c r="A1555" s="43" t="s">
        <v>434</v>
      </c>
      <c r="B1555" s="44"/>
      <c r="C1555" s="2"/>
      <c r="D1555" s="2"/>
      <c r="E1555" s="2"/>
      <c r="F1555" s="82"/>
    </row>
    <row r="1556" spans="1:6" ht="12.75">
      <c r="A1556" s="78"/>
      <c r="B1556" s="17"/>
      <c r="C1556" s="17"/>
      <c r="D1556" s="17"/>
      <c r="E1556" s="17"/>
      <c r="F1556" s="78"/>
    </row>
    <row r="1557" spans="1:6" ht="12.75">
      <c r="A1557" s="19" t="s">
        <v>977</v>
      </c>
      <c r="B1557" s="5">
        <v>2005</v>
      </c>
      <c r="C1557" s="5" t="s">
        <v>978</v>
      </c>
      <c r="D1557" s="5">
        <v>2005</v>
      </c>
      <c r="E1557" s="19"/>
      <c r="F1557" s="47"/>
    </row>
    <row r="1558" spans="1:6" ht="13.5" thickBot="1">
      <c r="A1558" s="48" t="s">
        <v>979</v>
      </c>
      <c r="B1558" s="49" t="s">
        <v>980</v>
      </c>
      <c r="C1558" s="48"/>
      <c r="D1558" s="48" t="s">
        <v>981</v>
      </c>
      <c r="E1558" s="48"/>
      <c r="F1558" s="50" t="s">
        <v>982</v>
      </c>
    </row>
    <row r="1559" spans="1:6" ht="12.75">
      <c r="A1559" s="11"/>
      <c r="B1559" s="13"/>
      <c r="C1559" s="13"/>
      <c r="D1559" s="13"/>
      <c r="E1559" s="11"/>
      <c r="F1559" s="42"/>
    </row>
    <row r="1560" spans="1:6" ht="12.75">
      <c r="A1560" s="8" t="s">
        <v>435</v>
      </c>
      <c r="B1560" s="35">
        <f>SUM(B1561:B1575)</f>
        <v>669320000</v>
      </c>
      <c r="C1560" s="35"/>
      <c r="D1560" s="35">
        <f>SUM(D1561:D1575)</f>
        <v>264482950</v>
      </c>
      <c r="E1560" s="37"/>
      <c r="F1560" s="10">
        <f aca="true" t="shared" si="49" ref="F1560:F1585">SUM(D1560/B1560)</f>
        <v>0.3951517211498237</v>
      </c>
    </row>
    <row r="1561" spans="1:6" ht="12.75">
      <c r="A1561" s="17" t="s">
        <v>2867</v>
      </c>
      <c r="B1561" s="108">
        <v>26430000</v>
      </c>
      <c r="C1561" s="108"/>
      <c r="D1561" s="108">
        <v>8765800</v>
      </c>
      <c r="E1561" s="17"/>
      <c r="F1561" s="14">
        <f t="shared" si="49"/>
        <v>0.3316609912977677</v>
      </c>
    </row>
    <row r="1562" spans="1:6" ht="12.75">
      <c r="A1562" s="17" t="s">
        <v>436</v>
      </c>
      <c r="B1562" s="108">
        <v>22996500</v>
      </c>
      <c r="C1562" s="108"/>
      <c r="D1562" s="108">
        <v>9749400</v>
      </c>
      <c r="E1562" s="17"/>
      <c r="F1562" s="14">
        <f t="shared" si="49"/>
        <v>0.4239514708760029</v>
      </c>
    </row>
    <row r="1563" spans="1:6" ht="12.75">
      <c r="A1563" s="17" t="s">
        <v>437</v>
      </c>
      <c r="B1563" s="108">
        <v>43570400</v>
      </c>
      <c r="C1563" s="108"/>
      <c r="D1563" s="108">
        <v>16319500</v>
      </c>
      <c r="E1563" s="17"/>
      <c r="F1563" s="14">
        <f t="shared" si="49"/>
        <v>0.3745547435873896</v>
      </c>
    </row>
    <row r="1564" spans="1:6" ht="12.75">
      <c r="A1564" s="17" t="s">
        <v>438</v>
      </c>
      <c r="B1564" s="108">
        <v>18987700</v>
      </c>
      <c r="C1564" s="108"/>
      <c r="D1564" s="108">
        <v>7487350</v>
      </c>
      <c r="E1564" s="17"/>
      <c r="F1564" s="14">
        <f t="shared" si="49"/>
        <v>0.39432632704329645</v>
      </c>
    </row>
    <row r="1565" spans="1:6" ht="12.75">
      <c r="A1565" s="17" t="s">
        <v>1034</v>
      </c>
      <c r="B1565" s="108">
        <v>37609200</v>
      </c>
      <c r="C1565" s="108"/>
      <c r="D1565" s="108">
        <v>14568850</v>
      </c>
      <c r="E1565" s="17"/>
      <c r="F1565" s="14">
        <f t="shared" si="49"/>
        <v>0.3873746317390426</v>
      </c>
    </row>
    <row r="1566" spans="1:6" ht="12.75">
      <c r="A1566" s="17" t="s">
        <v>2916</v>
      </c>
      <c r="B1566" s="108">
        <v>46102500</v>
      </c>
      <c r="C1566" s="108"/>
      <c r="D1566" s="108">
        <v>20667450</v>
      </c>
      <c r="E1566" s="17"/>
      <c r="F1566" s="14">
        <f t="shared" si="49"/>
        <v>0.44829347649259804</v>
      </c>
    </row>
    <row r="1567" spans="1:6" ht="12.75">
      <c r="A1567" s="17" t="s">
        <v>439</v>
      </c>
      <c r="B1567" s="108">
        <v>24964300</v>
      </c>
      <c r="C1567" s="108"/>
      <c r="D1567" s="108">
        <v>10625950</v>
      </c>
      <c r="E1567" s="17"/>
      <c r="F1567" s="14">
        <f t="shared" si="49"/>
        <v>0.4256458222341504</v>
      </c>
    </row>
    <row r="1568" spans="1:6" ht="12.75">
      <c r="A1568" s="17" t="s">
        <v>440</v>
      </c>
      <c r="B1568" s="108">
        <v>68335300</v>
      </c>
      <c r="C1568" s="108"/>
      <c r="D1568" s="108">
        <v>29417850</v>
      </c>
      <c r="E1568" s="17"/>
      <c r="F1568" s="14">
        <f t="shared" si="49"/>
        <v>0.43049273216039147</v>
      </c>
    </row>
    <row r="1569" spans="1:6" ht="12.75">
      <c r="A1569" s="17" t="s">
        <v>1118</v>
      </c>
      <c r="B1569" s="108">
        <v>20390700</v>
      </c>
      <c r="C1569" s="108"/>
      <c r="D1569" s="108">
        <v>8433800</v>
      </c>
      <c r="E1569" s="17"/>
      <c r="F1569" s="14">
        <f t="shared" si="49"/>
        <v>0.4136101261849765</v>
      </c>
    </row>
    <row r="1570" spans="1:6" ht="12.75">
      <c r="A1570" s="17" t="s">
        <v>1036</v>
      </c>
      <c r="B1570" s="108">
        <v>176356800</v>
      </c>
      <c r="C1570" s="108"/>
      <c r="D1570" s="108">
        <v>70117750</v>
      </c>
      <c r="E1570" s="17"/>
      <c r="F1570" s="14">
        <f t="shared" si="49"/>
        <v>0.3975902828810684</v>
      </c>
    </row>
    <row r="1571" spans="1:6" ht="12.75">
      <c r="A1571" s="17" t="s">
        <v>677</v>
      </c>
      <c r="B1571" s="108">
        <v>47874800</v>
      </c>
      <c r="C1571" s="108"/>
      <c r="D1571" s="108">
        <v>16167600</v>
      </c>
      <c r="E1571" s="17"/>
      <c r="F1571" s="14">
        <f t="shared" si="49"/>
        <v>0.337705849423914</v>
      </c>
    </row>
    <row r="1572" spans="1:6" ht="12.75">
      <c r="A1572" s="17" t="s">
        <v>441</v>
      </c>
      <c r="B1572" s="108">
        <v>7003900</v>
      </c>
      <c r="C1572" s="108"/>
      <c r="D1572" s="108">
        <v>2455100</v>
      </c>
      <c r="E1572" s="17"/>
      <c r="F1572" s="14">
        <f t="shared" si="49"/>
        <v>0.35053327431859393</v>
      </c>
    </row>
    <row r="1573" spans="1:6" ht="12.75">
      <c r="A1573" s="17" t="s">
        <v>2628</v>
      </c>
      <c r="B1573" s="108">
        <v>35287900</v>
      </c>
      <c r="C1573" s="108"/>
      <c r="D1573" s="108">
        <v>12368700</v>
      </c>
      <c r="E1573" s="17"/>
      <c r="F1573" s="14">
        <f t="shared" si="49"/>
        <v>0.3505082478696664</v>
      </c>
    </row>
    <row r="1574" spans="1:6" ht="12.75">
      <c r="A1574" s="17" t="s">
        <v>2568</v>
      </c>
      <c r="B1574" s="108">
        <v>76601200</v>
      </c>
      <c r="C1574" s="108"/>
      <c r="D1574" s="108">
        <v>30989100</v>
      </c>
      <c r="E1574" s="17"/>
      <c r="F1574" s="14">
        <f t="shared" si="49"/>
        <v>0.4045511036380631</v>
      </c>
    </row>
    <row r="1575" spans="1:6" ht="12.75">
      <c r="A1575" s="17" t="s">
        <v>207</v>
      </c>
      <c r="B1575" s="108">
        <v>16808800</v>
      </c>
      <c r="C1575" s="108"/>
      <c r="D1575" s="108">
        <v>6348750</v>
      </c>
      <c r="E1575" s="17"/>
      <c r="F1575" s="14">
        <f t="shared" si="49"/>
        <v>0.37770394079291797</v>
      </c>
    </row>
    <row r="1576" spans="1:6" ht="12.75">
      <c r="A1576" s="8" t="s">
        <v>442</v>
      </c>
      <c r="B1576" s="35">
        <f>SUM(B1577:B1585)</f>
        <v>943633000</v>
      </c>
      <c r="C1576" s="35"/>
      <c r="D1576" s="35">
        <f>SUM(D1577:D1585)</f>
        <v>437401935</v>
      </c>
      <c r="E1576" s="37"/>
      <c r="F1576" s="10">
        <f t="shared" si="49"/>
        <v>0.4635297144122768</v>
      </c>
    </row>
    <row r="1577" spans="1:6" ht="12.75">
      <c r="A1577" s="17" t="s">
        <v>443</v>
      </c>
      <c r="B1577" s="108">
        <v>27137500</v>
      </c>
      <c r="C1577" s="108"/>
      <c r="D1577" s="108">
        <v>13752880</v>
      </c>
      <c r="E1577" s="17"/>
      <c r="F1577" s="14">
        <f t="shared" si="49"/>
        <v>0.5067850760018424</v>
      </c>
    </row>
    <row r="1578" spans="1:6" ht="12.75">
      <c r="A1578" s="17" t="s">
        <v>444</v>
      </c>
      <c r="B1578" s="108">
        <v>31267700</v>
      </c>
      <c r="C1578" s="108"/>
      <c r="D1578" s="108">
        <v>12765800</v>
      </c>
      <c r="E1578" s="17"/>
      <c r="F1578" s="14">
        <f t="shared" si="49"/>
        <v>0.4082743534062307</v>
      </c>
    </row>
    <row r="1579" spans="1:6" ht="12.75">
      <c r="A1579" s="17" t="s">
        <v>445</v>
      </c>
      <c r="B1579" s="108">
        <v>35127200</v>
      </c>
      <c r="C1579" s="108"/>
      <c r="D1579" s="108">
        <v>12914750</v>
      </c>
      <c r="E1579" s="17"/>
      <c r="F1579" s="14">
        <f t="shared" si="49"/>
        <v>0.3676566876950056</v>
      </c>
    </row>
    <row r="1580" spans="1:6" ht="12.75">
      <c r="A1580" s="17" t="s">
        <v>446</v>
      </c>
      <c r="B1580" s="108">
        <v>307712200</v>
      </c>
      <c r="C1580" s="108"/>
      <c r="D1580" s="108">
        <v>162224555</v>
      </c>
      <c r="E1580" s="17"/>
      <c r="F1580" s="14">
        <f t="shared" si="49"/>
        <v>0.5271957205466666</v>
      </c>
    </row>
    <row r="1581" spans="1:6" ht="12.75">
      <c r="A1581" s="17" t="s">
        <v>520</v>
      </c>
      <c r="B1581" s="108">
        <v>32638200</v>
      </c>
      <c r="C1581" s="108"/>
      <c r="D1581" s="108">
        <v>11108800</v>
      </c>
      <c r="E1581" s="17"/>
      <c r="F1581" s="14">
        <f t="shared" si="49"/>
        <v>0.34036190721302034</v>
      </c>
    </row>
    <row r="1582" spans="1:6" ht="12.75">
      <c r="A1582" s="17" t="s">
        <v>447</v>
      </c>
      <c r="B1582" s="108">
        <v>269942100</v>
      </c>
      <c r="C1582" s="108"/>
      <c r="D1582" s="108">
        <v>120225775</v>
      </c>
      <c r="E1582" s="17"/>
      <c r="F1582" s="14">
        <f t="shared" si="49"/>
        <v>0.445376156590617</v>
      </c>
    </row>
    <row r="1583" spans="1:6" ht="12.75">
      <c r="A1583" s="17" t="s">
        <v>2087</v>
      </c>
      <c r="B1583" s="108">
        <v>52782200</v>
      </c>
      <c r="C1583" s="108"/>
      <c r="D1583" s="108">
        <v>19148400</v>
      </c>
      <c r="E1583" s="17"/>
      <c r="F1583" s="14">
        <f t="shared" si="49"/>
        <v>0.36278139221176836</v>
      </c>
    </row>
    <row r="1584" spans="1:6" ht="12.75">
      <c r="A1584" s="17" t="s">
        <v>448</v>
      </c>
      <c r="B1584" s="108">
        <v>162032300</v>
      </c>
      <c r="C1584" s="108"/>
      <c r="D1584" s="108">
        <v>78447975</v>
      </c>
      <c r="E1584" s="17"/>
      <c r="F1584" s="14">
        <f t="shared" si="49"/>
        <v>0.48415022807181035</v>
      </c>
    </row>
    <row r="1585" spans="1:6" ht="12.75">
      <c r="A1585" s="17" t="s">
        <v>449</v>
      </c>
      <c r="B1585" s="108">
        <v>24993600</v>
      </c>
      <c r="C1585" s="108"/>
      <c r="D1585" s="108">
        <v>6813000</v>
      </c>
      <c r="E1585" s="17"/>
      <c r="F1585" s="14">
        <f t="shared" si="49"/>
        <v>0.27258978298444403</v>
      </c>
    </row>
    <row r="1586" spans="1:6" ht="12.75">
      <c r="A1586" s="38" t="s">
        <v>450</v>
      </c>
      <c r="B1586" s="17"/>
      <c r="C1586" s="17"/>
      <c r="D1586" s="17"/>
      <c r="E1586" s="17"/>
      <c r="F1586" s="14"/>
    </row>
    <row r="1587" spans="1:6" ht="12.75">
      <c r="A1587" s="8" t="s">
        <v>451</v>
      </c>
      <c r="B1587" s="35">
        <f>SUM(B1588:B1606)</f>
        <v>684628800</v>
      </c>
      <c r="C1587" s="35"/>
      <c r="D1587" s="35">
        <f>SUM(D1588:D1606)</f>
        <v>278555735</v>
      </c>
      <c r="E1587" s="37"/>
      <c r="F1587" s="10">
        <f aca="true" t="shared" si="50" ref="F1587:F1605">SUM(D1587/B1587)</f>
        <v>0.40687119063644417</v>
      </c>
    </row>
    <row r="1588" spans="1:6" ht="12.75">
      <c r="A1588" s="17" t="s">
        <v>698</v>
      </c>
      <c r="B1588" s="108">
        <v>19692800</v>
      </c>
      <c r="C1588" s="108"/>
      <c r="D1588" s="108">
        <v>7576700</v>
      </c>
      <c r="E1588" s="17"/>
      <c r="F1588" s="14">
        <f t="shared" si="50"/>
        <v>0.38474467825804354</v>
      </c>
    </row>
    <row r="1589" spans="1:6" ht="12.75">
      <c r="A1589" s="17" t="s">
        <v>452</v>
      </c>
      <c r="B1589" s="108">
        <v>10276100</v>
      </c>
      <c r="C1589" s="108"/>
      <c r="D1589" s="108">
        <v>4233700</v>
      </c>
      <c r="E1589" s="17"/>
      <c r="F1589" s="14">
        <f t="shared" si="50"/>
        <v>0.4119948229386635</v>
      </c>
    </row>
    <row r="1590" spans="1:6" ht="12.75">
      <c r="A1590" s="17" t="s">
        <v>1357</v>
      </c>
      <c r="B1590" s="108">
        <v>37495500</v>
      </c>
      <c r="C1590" s="108"/>
      <c r="D1590" s="108">
        <v>15652770</v>
      </c>
      <c r="E1590" s="17"/>
      <c r="F1590" s="14">
        <f t="shared" si="50"/>
        <v>0.417457294875385</v>
      </c>
    </row>
    <row r="1591" spans="1:6" ht="12.75">
      <c r="A1591" s="17" t="s">
        <v>1358</v>
      </c>
      <c r="B1591" s="108">
        <v>49110200</v>
      </c>
      <c r="C1591" s="108"/>
      <c r="D1591" s="108">
        <v>18091750</v>
      </c>
      <c r="E1591" s="17"/>
      <c r="F1591" s="14">
        <f t="shared" si="50"/>
        <v>0.3683908841747743</v>
      </c>
    </row>
    <row r="1592" spans="1:6" ht="12.75">
      <c r="A1592" s="17" t="s">
        <v>1359</v>
      </c>
      <c r="B1592" s="108">
        <v>58996000</v>
      </c>
      <c r="C1592" s="108"/>
      <c r="D1592" s="108">
        <v>18758950</v>
      </c>
      <c r="E1592" s="17"/>
      <c r="F1592" s="14">
        <f t="shared" si="50"/>
        <v>0.31796986236355007</v>
      </c>
    </row>
    <row r="1593" spans="1:6" ht="12.75">
      <c r="A1593" s="17" t="s">
        <v>1360</v>
      </c>
      <c r="B1593" s="108">
        <v>42507400</v>
      </c>
      <c r="C1593" s="108"/>
      <c r="D1593" s="108">
        <v>16292550</v>
      </c>
      <c r="E1593" s="17"/>
      <c r="F1593" s="14">
        <f t="shared" si="50"/>
        <v>0.38328738055021006</v>
      </c>
    </row>
    <row r="1594" spans="1:6" ht="12.75">
      <c r="A1594" s="17" t="s">
        <v>1361</v>
      </c>
      <c r="B1594" s="108">
        <v>91893400</v>
      </c>
      <c r="C1594" s="108"/>
      <c r="D1594" s="108">
        <v>35910450</v>
      </c>
      <c r="E1594" s="17"/>
      <c r="F1594" s="14">
        <f t="shared" si="50"/>
        <v>0.3907837777250597</v>
      </c>
    </row>
    <row r="1595" spans="1:6" ht="12.75">
      <c r="A1595" s="17" t="s">
        <v>467</v>
      </c>
      <c r="B1595" s="108">
        <v>46955700</v>
      </c>
      <c r="C1595" s="108"/>
      <c r="D1595" s="108">
        <v>16319850</v>
      </c>
      <c r="E1595" s="17"/>
      <c r="F1595" s="14">
        <f t="shared" si="50"/>
        <v>0.3475584433838703</v>
      </c>
    </row>
    <row r="1596" spans="1:6" ht="12.75">
      <c r="A1596" s="17" t="s">
        <v>583</v>
      </c>
      <c r="B1596" s="108">
        <v>45644000</v>
      </c>
      <c r="C1596" s="108"/>
      <c r="D1596" s="108">
        <v>16182650</v>
      </c>
      <c r="E1596" s="17"/>
      <c r="F1596" s="14">
        <f t="shared" si="50"/>
        <v>0.35454057488388396</v>
      </c>
    </row>
    <row r="1597" spans="1:6" ht="12.75">
      <c r="A1597" s="17" t="s">
        <v>468</v>
      </c>
      <c r="B1597" s="108">
        <v>38896700</v>
      </c>
      <c r="C1597" s="108"/>
      <c r="D1597" s="108">
        <v>11421950</v>
      </c>
      <c r="E1597" s="17"/>
      <c r="F1597" s="14">
        <f t="shared" si="50"/>
        <v>0.29364830435486816</v>
      </c>
    </row>
    <row r="1598" spans="1:6" ht="12.75">
      <c r="A1598" s="17" t="s">
        <v>469</v>
      </c>
      <c r="B1598" s="108">
        <v>27948300</v>
      </c>
      <c r="C1598" s="108"/>
      <c r="D1598" s="108">
        <v>13254645</v>
      </c>
      <c r="E1598" s="17"/>
      <c r="F1598" s="14">
        <f t="shared" si="50"/>
        <v>0.4742558581380621</v>
      </c>
    </row>
    <row r="1599" spans="1:6" ht="12.75">
      <c r="A1599" s="17" t="s">
        <v>470</v>
      </c>
      <c r="B1599" s="108">
        <v>22396400</v>
      </c>
      <c r="C1599" s="108"/>
      <c r="D1599" s="108">
        <v>8397400</v>
      </c>
      <c r="E1599" s="17"/>
      <c r="F1599" s="14">
        <f t="shared" si="50"/>
        <v>0.37494418745869873</v>
      </c>
    </row>
    <row r="1600" spans="1:6" ht="12.75">
      <c r="A1600" s="17" t="s">
        <v>471</v>
      </c>
      <c r="B1600" s="108">
        <v>6485300</v>
      </c>
      <c r="C1600" s="108"/>
      <c r="D1600" s="108">
        <v>2678250</v>
      </c>
      <c r="E1600" s="17"/>
      <c r="F1600" s="14">
        <f t="shared" si="50"/>
        <v>0.4129724145374925</v>
      </c>
    </row>
    <row r="1601" spans="1:6" ht="12.75">
      <c r="A1601" s="17" t="s">
        <v>744</v>
      </c>
      <c r="B1601" s="108">
        <v>28924500</v>
      </c>
      <c r="C1601" s="108"/>
      <c r="D1601" s="108">
        <v>11201750</v>
      </c>
      <c r="E1601" s="17"/>
      <c r="F1601" s="14">
        <f t="shared" si="50"/>
        <v>0.38727549309408976</v>
      </c>
    </row>
    <row r="1602" spans="1:6" ht="12.75">
      <c r="A1602" s="17" t="s">
        <v>472</v>
      </c>
      <c r="B1602" s="108">
        <v>4802300</v>
      </c>
      <c r="C1602" s="108"/>
      <c r="D1602" s="108">
        <v>1685100</v>
      </c>
      <c r="E1602" s="17"/>
      <c r="F1602" s="14">
        <f t="shared" si="50"/>
        <v>0.3508943631176728</v>
      </c>
    </row>
    <row r="1603" spans="1:6" ht="12.75">
      <c r="A1603" s="17" t="s">
        <v>2595</v>
      </c>
      <c r="B1603" s="108">
        <v>36029800</v>
      </c>
      <c r="C1603" s="108"/>
      <c r="D1603" s="108">
        <v>11671800</v>
      </c>
      <c r="E1603" s="17"/>
      <c r="F1603" s="14">
        <f t="shared" si="50"/>
        <v>0.32394850928953256</v>
      </c>
    </row>
    <row r="1604" spans="1:6" ht="12.75">
      <c r="A1604" s="17" t="s">
        <v>473</v>
      </c>
      <c r="B1604" s="108">
        <v>3400600</v>
      </c>
      <c r="C1604" s="108"/>
      <c r="D1604" s="108">
        <v>1189200</v>
      </c>
      <c r="E1604" s="17"/>
      <c r="F1604" s="14">
        <f t="shared" si="50"/>
        <v>0.3497029935893666</v>
      </c>
    </row>
    <row r="1605" spans="1:6" ht="12.75">
      <c r="A1605" s="17" t="s">
        <v>474</v>
      </c>
      <c r="B1605" s="108">
        <v>88875400</v>
      </c>
      <c r="C1605" s="108"/>
      <c r="D1605" s="108">
        <v>34368960</v>
      </c>
      <c r="E1605" s="17"/>
      <c r="F1605" s="14">
        <f t="shared" si="50"/>
        <v>0.38670948316407017</v>
      </c>
    </row>
    <row r="1606" spans="1:6" ht="12.75">
      <c r="A1606" s="17" t="s">
        <v>475</v>
      </c>
      <c r="B1606" s="108">
        <v>24298400</v>
      </c>
      <c r="C1606" s="108"/>
      <c r="D1606" s="108">
        <v>33667310</v>
      </c>
      <c r="E1606" s="17"/>
      <c r="F1606" s="14">
        <f>SUM(D1606/B1606)</f>
        <v>1.3855772396536397</v>
      </c>
    </row>
    <row r="1607" spans="1:6" ht="12.75">
      <c r="A1607" s="38" t="s">
        <v>2852</v>
      </c>
      <c r="B1607" s="29"/>
      <c r="C1607" s="29"/>
      <c r="D1607" s="29"/>
      <c r="E1607" s="17"/>
      <c r="F1607" s="14"/>
    </row>
    <row r="1608" spans="1:6" ht="12.75">
      <c r="A1608" s="17"/>
      <c r="B1608" s="17"/>
      <c r="C1608" s="17"/>
      <c r="D1608" s="17"/>
      <c r="E1608" s="17"/>
      <c r="F1608" s="14"/>
    </row>
    <row r="1609" spans="1:6" ht="15.75">
      <c r="A1609" s="22" t="s">
        <v>2015</v>
      </c>
      <c r="B1609" s="35">
        <f>+B1560+B1576+B1587</f>
        <v>2297581800</v>
      </c>
      <c r="C1609" s="35"/>
      <c r="D1609" s="35">
        <f>+D1560+D1576+D1587</f>
        <v>980440620</v>
      </c>
      <c r="E1609" s="37"/>
      <c r="F1609" s="10">
        <f>SUM(D1609/B1609)</f>
        <v>0.4267271876892479</v>
      </c>
    </row>
    <row r="1611" spans="1:6" ht="12.75">
      <c r="A1611" s="43" t="s">
        <v>434</v>
      </c>
      <c r="B1611" s="44"/>
      <c r="C1611" s="44"/>
      <c r="D1611" s="44"/>
      <c r="E1611" s="44"/>
      <c r="F1611" s="45"/>
    </row>
    <row r="1612" spans="1:6" ht="12.75">
      <c r="A1612" s="46"/>
      <c r="B1612" s="11"/>
      <c r="C1612" s="11"/>
      <c r="D1612" s="11"/>
      <c r="E1612" s="11"/>
      <c r="F1612" s="42"/>
    </row>
    <row r="1613" spans="1:6" ht="12.75">
      <c r="A1613" s="19" t="s">
        <v>977</v>
      </c>
      <c r="B1613" s="5">
        <v>2005</v>
      </c>
      <c r="C1613" s="5" t="s">
        <v>978</v>
      </c>
      <c r="D1613" s="5">
        <v>2005</v>
      </c>
      <c r="E1613" s="19"/>
      <c r="F1613" s="47"/>
    </row>
    <row r="1614" spans="1:6" ht="13.5" thickBot="1">
      <c r="A1614" s="48" t="s">
        <v>979</v>
      </c>
      <c r="B1614" s="49" t="s">
        <v>980</v>
      </c>
      <c r="C1614" s="48"/>
      <c r="D1614" s="48" t="s">
        <v>981</v>
      </c>
      <c r="E1614" s="48"/>
      <c r="F1614" s="50" t="s">
        <v>982</v>
      </c>
    </row>
    <row r="1615" spans="1:6" ht="12.75">
      <c r="A1615" s="11"/>
      <c r="B1615" s="13"/>
      <c r="C1615" s="13"/>
      <c r="D1615" s="13"/>
      <c r="E1615" s="11"/>
      <c r="F1615" s="42"/>
    </row>
    <row r="1616" spans="1:6" ht="12.75">
      <c r="A1616" s="17" t="s">
        <v>476</v>
      </c>
      <c r="B1616" s="17" t="s">
        <v>477</v>
      </c>
      <c r="C1616" s="17"/>
      <c r="D1616" s="17"/>
      <c r="E1616" s="36"/>
      <c r="F1616" s="17" t="s">
        <v>478</v>
      </c>
    </row>
    <row r="1617" spans="1:6" ht="12.75">
      <c r="A1617" s="17" t="s">
        <v>479</v>
      </c>
      <c r="B1617" s="17" t="s">
        <v>480</v>
      </c>
      <c r="C1617" s="17"/>
      <c r="D1617" s="17"/>
      <c r="E1617" s="36"/>
      <c r="F1617" s="17" t="s">
        <v>478</v>
      </c>
    </row>
    <row r="1618" spans="1:6" ht="12.75">
      <c r="A1618" s="17" t="s">
        <v>481</v>
      </c>
      <c r="B1618" s="17" t="s">
        <v>480</v>
      </c>
      <c r="C1618" s="17"/>
      <c r="D1618" s="17"/>
      <c r="E1618" s="36"/>
      <c r="F1618" s="17" t="s">
        <v>478</v>
      </c>
    </row>
    <row r="1619" spans="1:6" ht="12.75">
      <c r="A1619" s="17" t="s">
        <v>482</v>
      </c>
      <c r="B1619" s="17" t="s">
        <v>483</v>
      </c>
      <c r="C1619" s="17"/>
      <c r="D1619" s="17"/>
      <c r="E1619" s="36"/>
      <c r="F1619" s="17" t="s">
        <v>1376</v>
      </c>
    </row>
    <row r="1620" spans="1:6" ht="12.75">
      <c r="A1620" s="17" t="s">
        <v>1377</v>
      </c>
      <c r="B1620" s="17" t="s">
        <v>483</v>
      </c>
      <c r="C1620" s="17"/>
      <c r="D1620" s="17"/>
      <c r="E1620" s="36"/>
      <c r="F1620" s="17" t="s">
        <v>1376</v>
      </c>
    </row>
    <row r="1621" spans="1:6" ht="12.75">
      <c r="A1621" s="17" t="s">
        <v>1378</v>
      </c>
      <c r="B1621" s="17" t="s">
        <v>1379</v>
      </c>
      <c r="C1621" s="17"/>
      <c r="D1621" s="17"/>
      <c r="E1621" s="36"/>
      <c r="F1621" s="17" t="s">
        <v>1380</v>
      </c>
    </row>
    <row r="1622" spans="1:6" ht="12.75">
      <c r="A1622" s="17" t="s">
        <v>1381</v>
      </c>
      <c r="B1622" s="17" t="s">
        <v>1379</v>
      </c>
      <c r="C1622" s="17"/>
      <c r="D1622" s="17"/>
      <c r="E1622" s="36"/>
      <c r="F1622" s="17" t="s">
        <v>1380</v>
      </c>
    </row>
    <row r="1623" spans="1:6" ht="12.75">
      <c r="A1623" s="17" t="s">
        <v>1382</v>
      </c>
      <c r="B1623" s="17" t="s">
        <v>1379</v>
      </c>
      <c r="C1623" s="17"/>
      <c r="D1623" s="17"/>
      <c r="E1623" s="36"/>
      <c r="F1623" s="17" t="s">
        <v>1380</v>
      </c>
    </row>
    <row r="1624" spans="1:6" ht="12.75">
      <c r="A1624" s="17" t="s">
        <v>1383</v>
      </c>
      <c r="B1624" s="17" t="s">
        <v>1379</v>
      </c>
      <c r="C1624" s="17"/>
      <c r="D1624" s="17"/>
      <c r="E1624" s="36"/>
      <c r="F1624" s="17" t="s">
        <v>1380</v>
      </c>
    </row>
    <row r="1625" spans="1:6" ht="12.75">
      <c r="A1625" s="17" t="s">
        <v>1384</v>
      </c>
      <c r="B1625" s="17" t="s">
        <v>1379</v>
      </c>
      <c r="C1625" s="17"/>
      <c r="D1625" s="17"/>
      <c r="E1625" s="36"/>
      <c r="F1625" s="17" t="s">
        <v>1380</v>
      </c>
    </row>
    <row r="1626" spans="1:5" ht="12.75">
      <c r="A1626" s="17"/>
      <c r="B1626" s="17"/>
      <c r="C1626" s="17"/>
      <c r="D1626" s="17"/>
      <c r="E1626" s="36"/>
    </row>
    <row r="1627" spans="1:5" ht="12.75">
      <c r="A1627" s="17"/>
      <c r="B1627" s="17"/>
      <c r="C1627" s="17"/>
      <c r="D1627" s="17"/>
      <c r="E1627" s="36"/>
    </row>
    <row r="1628" spans="1:6" ht="12.75">
      <c r="A1628" s="43" t="s">
        <v>1385</v>
      </c>
      <c r="B1628" s="44"/>
      <c r="C1628" s="44"/>
      <c r="D1628" s="44"/>
      <c r="E1628" s="44"/>
      <c r="F1628" s="45"/>
    </row>
    <row r="1629" spans="1:6" ht="12.75">
      <c r="A1629" s="46"/>
      <c r="B1629" s="11"/>
      <c r="C1629" s="11"/>
      <c r="D1629" s="11"/>
      <c r="E1629" s="11"/>
      <c r="F1629" s="42"/>
    </row>
    <row r="1630" spans="1:6" ht="12.75">
      <c r="A1630" s="19" t="s">
        <v>977</v>
      </c>
      <c r="B1630" s="5">
        <v>2005</v>
      </c>
      <c r="C1630" s="5" t="s">
        <v>978</v>
      </c>
      <c r="D1630" s="5">
        <v>2005</v>
      </c>
      <c r="E1630" s="19"/>
      <c r="F1630" s="47"/>
    </row>
    <row r="1631" spans="1:6" ht="13.5" thickBot="1">
      <c r="A1631" s="48" t="s">
        <v>979</v>
      </c>
      <c r="B1631" s="49" t="s">
        <v>980</v>
      </c>
      <c r="C1631" s="48"/>
      <c r="D1631" s="48" t="s">
        <v>981</v>
      </c>
      <c r="E1631" s="48"/>
      <c r="F1631" s="50" t="s">
        <v>982</v>
      </c>
    </row>
    <row r="1632" spans="1:6" ht="12.75">
      <c r="A1632" s="11"/>
      <c r="B1632" s="13"/>
      <c r="C1632" s="13"/>
      <c r="D1632" s="13"/>
      <c r="E1632" s="11"/>
      <c r="F1632" s="42"/>
    </row>
    <row r="1633" spans="1:6" ht="12.75">
      <c r="A1633" s="8" t="s">
        <v>1386</v>
      </c>
      <c r="B1633" s="35">
        <f>SUM(B1634:B1643)</f>
        <v>781916900</v>
      </c>
      <c r="C1633" s="35"/>
      <c r="D1633" s="35">
        <f>SUM(D1634:D1643)</f>
        <v>1009741450</v>
      </c>
      <c r="E1633" s="37"/>
      <c r="F1633" s="10">
        <f aca="true" t="shared" si="51" ref="F1633:F1667">SUM(D1633/B1633)</f>
        <v>1.2913667040576817</v>
      </c>
    </row>
    <row r="1634" spans="1:6" ht="12.75">
      <c r="A1634" s="17" t="s">
        <v>1387</v>
      </c>
      <c r="B1634" s="108">
        <v>23313400</v>
      </c>
      <c r="C1634" s="108"/>
      <c r="D1634" s="108">
        <v>29880290</v>
      </c>
      <c r="E1634" s="17"/>
      <c r="F1634" s="14">
        <f t="shared" si="51"/>
        <v>1.2816787770123619</v>
      </c>
    </row>
    <row r="1635" spans="1:6" ht="12.75">
      <c r="A1635" s="17" t="s">
        <v>1388</v>
      </c>
      <c r="B1635" s="108">
        <v>63273700</v>
      </c>
      <c r="C1635" s="108"/>
      <c r="D1635" s="108">
        <v>79483130</v>
      </c>
      <c r="E1635" s="17"/>
      <c r="F1635" s="14">
        <f t="shared" si="51"/>
        <v>1.2561795817219477</v>
      </c>
    </row>
    <row r="1636" spans="1:6" ht="12.75">
      <c r="A1636" s="17" t="s">
        <v>1389</v>
      </c>
      <c r="B1636" s="108">
        <v>52244800</v>
      </c>
      <c r="C1636" s="108"/>
      <c r="D1636" s="108">
        <v>67742880</v>
      </c>
      <c r="E1636" s="17"/>
      <c r="F1636" s="14">
        <f t="shared" si="51"/>
        <v>1.2966434937065507</v>
      </c>
    </row>
    <row r="1637" spans="1:6" ht="12.75">
      <c r="A1637" s="17" t="s">
        <v>1390</v>
      </c>
      <c r="B1637" s="108">
        <v>34270700</v>
      </c>
      <c r="C1637" s="108"/>
      <c r="D1637" s="108">
        <v>50278050</v>
      </c>
      <c r="E1637" s="17"/>
      <c r="F1637" s="14">
        <f t="shared" si="51"/>
        <v>1.4670855862296364</v>
      </c>
    </row>
    <row r="1638" spans="1:6" ht="12.75">
      <c r="A1638" s="17" t="s">
        <v>1391</v>
      </c>
      <c r="B1638" s="108">
        <v>89972800</v>
      </c>
      <c r="C1638" s="108"/>
      <c r="D1638" s="108">
        <v>116831310</v>
      </c>
      <c r="E1638" s="17"/>
      <c r="F1638" s="14">
        <f t="shared" si="51"/>
        <v>1.29851810769477</v>
      </c>
    </row>
    <row r="1639" spans="1:6" ht="12.75">
      <c r="A1639" s="17" t="s">
        <v>663</v>
      </c>
      <c r="B1639" s="108">
        <v>110367400</v>
      </c>
      <c r="C1639" s="108"/>
      <c r="D1639" s="108">
        <v>146456460</v>
      </c>
      <c r="E1639" s="17"/>
      <c r="F1639" s="14">
        <f t="shared" si="51"/>
        <v>1.3269902163138754</v>
      </c>
    </row>
    <row r="1640" spans="1:6" ht="12.75">
      <c r="A1640" s="17" t="s">
        <v>1392</v>
      </c>
      <c r="B1640" s="108">
        <v>49952900</v>
      </c>
      <c r="C1640" s="108"/>
      <c r="D1640" s="108">
        <v>65225110</v>
      </c>
      <c r="E1640" s="17"/>
      <c r="F1640" s="14">
        <f t="shared" si="51"/>
        <v>1.3057321997321476</v>
      </c>
    </row>
    <row r="1641" spans="1:6" ht="12.75">
      <c r="A1641" s="17" t="s">
        <v>1393</v>
      </c>
      <c r="B1641" s="108">
        <v>66024100</v>
      </c>
      <c r="C1641" s="108"/>
      <c r="D1641" s="108">
        <v>81972120</v>
      </c>
      <c r="E1641" s="17"/>
      <c r="F1641" s="14">
        <f t="shared" si="51"/>
        <v>1.2415484648787336</v>
      </c>
    </row>
    <row r="1642" spans="1:6" ht="12.75">
      <c r="A1642" s="17" t="s">
        <v>1394</v>
      </c>
      <c r="B1642" s="108">
        <v>45850300</v>
      </c>
      <c r="C1642" s="108"/>
      <c r="D1642" s="108">
        <v>64638600</v>
      </c>
      <c r="E1642" s="17"/>
      <c r="F1642" s="14">
        <f t="shared" si="51"/>
        <v>1.4097748542539525</v>
      </c>
    </row>
    <row r="1643" spans="1:6" ht="12.75">
      <c r="A1643" s="17" t="s">
        <v>1395</v>
      </c>
      <c r="B1643" s="108">
        <v>246646800</v>
      </c>
      <c r="C1643" s="108"/>
      <c r="D1643" s="108">
        <v>307233500</v>
      </c>
      <c r="E1643" s="17"/>
      <c r="F1643" s="14">
        <f t="shared" si="51"/>
        <v>1.2456415408592367</v>
      </c>
    </row>
    <row r="1644" spans="1:6" ht="12.75">
      <c r="A1644" s="8" t="s">
        <v>1396</v>
      </c>
      <c r="B1644" s="110">
        <v>440336000</v>
      </c>
      <c r="C1644" s="110"/>
      <c r="D1644" s="110">
        <v>598826770</v>
      </c>
      <c r="E1644" s="37"/>
      <c r="F1644" s="10">
        <f t="shared" si="51"/>
        <v>1.3599314387195234</v>
      </c>
    </row>
    <row r="1645" spans="1:6" ht="12.75">
      <c r="A1645" s="8" t="s">
        <v>1397</v>
      </c>
      <c r="B1645" s="35">
        <f>SUM(B1646:B1649)</f>
        <v>1493435500</v>
      </c>
      <c r="C1645" s="35"/>
      <c r="D1645" s="35">
        <f>SUM(D1646:D1649)</f>
        <v>2096744910</v>
      </c>
      <c r="E1645" s="37"/>
      <c r="F1645" s="10">
        <f t="shared" si="51"/>
        <v>1.4039741990866026</v>
      </c>
    </row>
    <row r="1646" spans="1:6" ht="12.75">
      <c r="A1646" s="17" t="s">
        <v>1398</v>
      </c>
      <c r="B1646" s="108">
        <v>728330300</v>
      </c>
      <c r="C1646" s="108"/>
      <c r="D1646" s="108">
        <v>1090501870</v>
      </c>
      <c r="E1646" s="17"/>
      <c r="F1646" s="14">
        <f t="shared" si="51"/>
        <v>1.4972628078222203</v>
      </c>
    </row>
    <row r="1647" spans="1:6" ht="12.75">
      <c r="A1647" s="17" t="s">
        <v>1399</v>
      </c>
      <c r="B1647" s="108">
        <v>327242600</v>
      </c>
      <c r="C1647" s="108"/>
      <c r="D1647" s="108">
        <v>415836870</v>
      </c>
      <c r="E1647" s="17"/>
      <c r="F1647" s="14">
        <f t="shared" si="51"/>
        <v>1.2707296360559415</v>
      </c>
    </row>
    <row r="1648" spans="1:6" ht="12.75">
      <c r="A1648" s="17" t="s">
        <v>1783</v>
      </c>
      <c r="B1648" s="108">
        <v>66775000</v>
      </c>
      <c r="C1648" s="108"/>
      <c r="D1648" s="108">
        <v>91612020</v>
      </c>
      <c r="E1648" s="17"/>
      <c r="F1648" s="14">
        <f t="shared" si="51"/>
        <v>1.371950879820292</v>
      </c>
    </row>
    <row r="1649" spans="1:6" ht="12.75">
      <c r="A1649" s="17" t="s">
        <v>1400</v>
      </c>
      <c r="B1649" s="108">
        <v>371087600</v>
      </c>
      <c r="C1649" s="108"/>
      <c r="D1649" s="108">
        <v>498794150</v>
      </c>
      <c r="E1649" s="17"/>
      <c r="F1649" s="14">
        <f t="shared" si="51"/>
        <v>1.3441412485892819</v>
      </c>
    </row>
    <row r="1650" spans="1:6" ht="12.75">
      <c r="A1650" s="8" t="s">
        <v>1401</v>
      </c>
      <c r="B1650" s="35">
        <f>SUM(B1651:B1654)</f>
        <v>3417952600</v>
      </c>
      <c r="C1650" s="35"/>
      <c r="D1650" s="35">
        <f>SUM(D1651:D1654)</f>
        <v>4603292020</v>
      </c>
      <c r="E1650" s="37"/>
      <c r="F1650" s="10">
        <f t="shared" si="51"/>
        <v>1.346798086082294</v>
      </c>
    </row>
    <row r="1651" spans="1:6" ht="12.75">
      <c r="A1651" s="17" t="s">
        <v>1402</v>
      </c>
      <c r="B1651" s="108">
        <v>1762151400</v>
      </c>
      <c r="C1651" s="108"/>
      <c r="D1651" s="108">
        <v>2439744450</v>
      </c>
      <c r="E1651" s="17"/>
      <c r="F1651" s="14">
        <f t="shared" si="51"/>
        <v>1.3845260117830964</v>
      </c>
    </row>
    <row r="1652" spans="1:6" ht="12.75">
      <c r="A1652" s="17" t="s">
        <v>2587</v>
      </c>
      <c r="B1652" s="108">
        <v>424411200</v>
      </c>
      <c r="C1652" s="108"/>
      <c r="D1652" s="108">
        <v>554980890</v>
      </c>
      <c r="E1652" s="17"/>
      <c r="F1652" s="14">
        <f t="shared" si="51"/>
        <v>1.3076490205725013</v>
      </c>
    </row>
    <row r="1653" spans="1:6" ht="12.75">
      <c r="A1653" s="17" t="s">
        <v>526</v>
      </c>
      <c r="B1653" s="108">
        <v>305499100</v>
      </c>
      <c r="C1653" s="108"/>
      <c r="D1653" s="108">
        <v>405234500</v>
      </c>
      <c r="E1653" s="17"/>
      <c r="F1653" s="14">
        <f t="shared" si="51"/>
        <v>1.32646708288175</v>
      </c>
    </row>
    <row r="1654" spans="1:6" ht="12.75">
      <c r="A1654" s="17" t="s">
        <v>2282</v>
      </c>
      <c r="B1654" s="108">
        <v>925890900</v>
      </c>
      <c r="C1654" s="108"/>
      <c r="D1654" s="108">
        <v>1203332180</v>
      </c>
      <c r="E1654" s="17"/>
      <c r="F1654" s="14">
        <f t="shared" si="51"/>
        <v>1.2996479174814224</v>
      </c>
    </row>
    <row r="1655" spans="1:6" ht="12.75">
      <c r="A1655" s="8" t="s">
        <v>2283</v>
      </c>
      <c r="B1655" s="35">
        <f>SUM(B1656:B1656)</f>
        <v>949175700</v>
      </c>
      <c r="C1655" s="35"/>
      <c r="D1655" s="35">
        <f>SUM(D1656:D1656)</f>
        <v>1329585950</v>
      </c>
      <c r="E1655" s="37"/>
      <c r="F1655" s="10">
        <f t="shared" si="51"/>
        <v>1.4007795922293418</v>
      </c>
    </row>
    <row r="1656" spans="1:6" ht="12.75">
      <c r="A1656" s="17" t="s">
        <v>2284</v>
      </c>
      <c r="B1656" s="108">
        <v>949175700</v>
      </c>
      <c r="C1656" s="108"/>
      <c r="D1656" s="108">
        <v>1329585950</v>
      </c>
      <c r="E1656" s="17"/>
      <c r="F1656" s="14">
        <f t="shared" si="51"/>
        <v>1.4007795922293418</v>
      </c>
    </row>
    <row r="1657" spans="1:6" ht="12.75">
      <c r="A1657" s="8" t="s">
        <v>2285</v>
      </c>
      <c r="B1657" s="35">
        <f>SUM(B1658:B1660)</f>
        <v>1414043100</v>
      </c>
      <c r="C1657" s="35"/>
      <c r="D1657" s="35">
        <f>SUM(D1658:D1660)</f>
        <v>1857273240</v>
      </c>
      <c r="E1657" s="37"/>
      <c r="F1657" s="10">
        <f t="shared" si="51"/>
        <v>1.3134488192050158</v>
      </c>
    </row>
    <row r="1658" spans="1:6" ht="12.75">
      <c r="A1658" s="17" t="s">
        <v>2286</v>
      </c>
      <c r="B1658" s="108">
        <v>411576400</v>
      </c>
      <c r="C1658" s="108"/>
      <c r="D1658" s="108">
        <v>540932170</v>
      </c>
      <c r="E1658" s="17"/>
      <c r="F1658" s="14">
        <f t="shared" si="51"/>
        <v>1.3142934580311214</v>
      </c>
    </row>
    <row r="1659" spans="1:6" ht="12.75">
      <c r="A1659" s="17" t="s">
        <v>2287</v>
      </c>
      <c r="B1659" s="108">
        <v>75379500</v>
      </c>
      <c r="C1659" s="108"/>
      <c r="D1659" s="108">
        <v>101918360</v>
      </c>
      <c r="E1659" s="17"/>
      <c r="F1659" s="14">
        <f t="shared" si="51"/>
        <v>1.3520699925045934</v>
      </c>
    </row>
    <row r="1660" spans="1:6" ht="12.75">
      <c r="A1660" s="17" t="s">
        <v>2288</v>
      </c>
      <c r="B1660" s="108">
        <v>927087200</v>
      </c>
      <c r="C1660" s="108"/>
      <c r="D1660" s="108">
        <v>1214422710</v>
      </c>
      <c r="E1660" s="17"/>
      <c r="F1660" s="14">
        <f t="shared" si="51"/>
        <v>1.309933639467787</v>
      </c>
    </row>
    <row r="1661" spans="1:6" ht="12.75">
      <c r="A1661" s="8" t="s">
        <v>2289</v>
      </c>
      <c r="B1661" s="35">
        <f>SUM(B1662:B1671)</f>
        <v>878766200</v>
      </c>
      <c r="C1661" s="35"/>
      <c r="D1661" s="35">
        <f>SUM(D1662:D1671)</f>
        <v>766371170</v>
      </c>
      <c r="E1661" s="37"/>
      <c r="F1661" s="10">
        <f t="shared" si="51"/>
        <v>0.8720990520573049</v>
      </c>
    </row>
    <row r="1662" spans="1:6" ht="12.75">
      <c r="A1662" s="17" t="s">
        <v>2163</v>
      </c>
      <c r="B1662" s="108">
        <v>84767400</v>
      </c>
      <c r="C1662" s="108"/>
      <c r="D1662" s="108">
        <v>112618660</v>
      </c>
      <c r="E1662" s="17"/>
      <c r="F1662" s="14">
        <f t="shared" si="51"/>
        <v>1.3285609798106348</v>
      </c>
    </row>
    <row r="1663" spans="1:6" ht="12.75">
      <c r="A1663" s="17" t="s">
        <v>2290</v>
      </c>
      <c r="B1663" s="108">
        <v>9235300</v>
      </c>
      <c r="C1663" s="108"/>
      <c r="D1663" s="108">
        <v>12418020</v>
      </c>
      <c r="E1663" s="17"/>
      <c r="F1663" s="14">
        <f t="shared" si="51"/>
        <v>1.3446255129773803</v>
      </c>
    </row>
    <row r="1664" spans="1:6" ht="12.75">
      <c r="A1664" s="17" t="s">
        <v>2291</v>
      </c>
      <c r="B1664" s="108">
        <v>124445200</v>
      </c>
      <c r="C1664" s="108"/>
      <c r="D1664" s="108">
        <v>177920130</v>
      </c>
      <c r="E1664" s="17"/>
      <c r="F1664" s="14">
        <f t="shared" si="51"/>
        <v>1.4297066499953393</v>
      </c>
    </row>
    <row r="1665" spans="1:6" ht="12.75">
      <c r="A1665" s="17" t="s">
        <v>2292</v>
      </c>
      <c r="B1665" s="108">
        <v>83101900</v>
      </c>
      <c r="C1665" s="108"/>
      <c r="D1665" s="108">
        <v>109825820</v>
      </c>
      <c r="E1665" s="17"/>
      <c r="F1665" s="14">
        <f t="shared" si="51"/>
        <v>1.3215801323435445</v>
      </c>
    </row>
    <row r="1666" spans="1:6" ht="12.75">
      <c r="A1666" s="17" t="s">
        <v>527</v>
      </c>
      <c r="B1666" s="108">
        <v>229385100</v>
      </c>
      <c r="C1666" s="108"/>
      <c r="D1666" s="108">
        <v>287841140</v>
      </c>
      <c r="E1666" s="17"/>
      <c r="F1666" s="14">
        <f t="shared" si="51"/>
        <v>1.254837999503891</v>
      </c>
    </row>
    <row r="1667" spans="1:6" ht="12.75">
      <c r="A1667" s="17" t="s">
        <v>2293</v>
      </c>
      <c r="B1667" s="108">
        <v>4359900</v>
      </c>
      <c r="C1667" s="108"/>
      <c r="D1667" s="108">
        <v>797930</v>
      </c>
      <c r="E1667" s="17"/>
      <c r="F1667" s="14">
        <f t="shared" si="51"/>
        <v>0.18301566549691506</v>
      </c>
    </row>
    <row r="1668" spans="1:6" ht="12.75">
      <c r="A1668" s="38" t="s">
        <v>2294</v>
      </c>
      <c r="B1668" s="108"/>
      <c r="C1668" s="108"/>
      <c r="D1668" s="108"/>
      <c r="E1668" s="17"/>
      <c r="F1668" s="14"/>
    </row>
    <row r="1669" spans="1:6" ht="12.75">
      <c r="A1669" s="17" t="s">
        <v>2291</v>
      </c>
      <c r="B1669" s="108">
        <v>57606600</v>
      </c>
      <c r="C1669" s="108"/>
      <c r="D1669" s="108">
        <v>12150240</v>
      </c>
      <c r="E1669" s="17"/>
      <c r="F1669" s="14">
        <f>SUM(D1669/B1669)</f>
        <v>0.21091749903656873</v>
      </c>
    </row>
    <row r="1670" spans="1:6" ht="12.75">
      <c r="A1670" s="38" t="s">
        <v>2294</v>
      </c>
      <c r="B1670" s="108"/>
      <c r="C1670" s="108"/>
      <c r="D1670" s="108"/>
      <c r="E1670" s="17"/>
      <c r="F1670" s="14"/>
    </row>
    <row r="1671" spans="1:6" ht="12.75">
      <c r="A1671" s="17" t="s">
        <v>527</v>
      </c>
      <c r="B1671" s="108">
        <v>285864800</v>
      </c>
      <c r="C1671" s="108"/>
      <c r="D1671" s="108">
        <v>52799230</v>
      </c>
      <c r="E1671" s="17"/>
      <c r="F1671" s="14">
        <f>SUM(D1671/B1671)</f>
        <v>0.18470000503734632</v>
      </c>
    </row>
    <row r="1672" spans="1:6" ht="12.75">
      <c r="A1672" s="38" t="s">
        <v>2294</v>
      </c>
      <c r="B1672" s="29"/>
      <c r="C1672" s="29"/>
      <c r="D1672" s="29"/>
      <c r="E1672" s="17"/>
      <c r="F1672" s="14"/>
    </row>
    <row r="1673" spans="1:6" ht="12.75">
      <c r="A1673" s="8" t="s">
        <v>2295</v>
      </c>
      <c r="B1673" s="110">
        <v>859825600</v>
      </c>
      <c r="C1673" s="110"/>
      <c r="D1673" s="110">
        <v>1094301990</v>
      </c>
      <c r="E1673" s="37"/>
      <c r="F1673" s="10">
        <f>SUM(D1673/B1673)</f>
        <v>1.27270226659918</v>
      </c>
    </row>
    <row r="1674" spans="1:6" ht="12.75">
      <c r="A1674" s="8"/>
      <c r="B1674" s="35"/>
      <c r="C1674" s="35"/>
      <c r="D1674" s="35"/>
      <c r="E1674" s="37"/>
      <c r="F1674" s="10"/>
    </row>
    <row r="1675" spans="1:6" ht="12.75">
      <c r="A1675" s="43" t="s">
        <v>1385</v>
      </c>
      <c r="B1675" s="44"/>
      <c r="C1675" s="44"/>
      <c r="D1675" s="44"/>
      <c r="E1675" s="44"/>
      <c r="F1675" s="45"/>
    </row>
    <row r="1676" spans="1:6" ht="12.75">
      <c r="A1676" s="46"/>
      <c r="B1676" s="11"/>
      <c r="C1676" s="11"/>
      <c r="D1676" s="11"/>
      <c r="E1676" s="11"/>
      <c r="F1676" s="42"/>
    </row>
    <row r="1677" spans="1:6" ht="12.75">
      <c r="A1677" s="19" t="s">
        <v>977</v>
      </c>
      <c r="B1677" s="5">
        <v>2005</v>
      </c>
      <c r="C1677" s="5" t="s">
        <v>978</v>
      </c>
      <c r="D1677" s="5">
        <v>2005</v>
      </c>
      <c r="E1677" s="19"/>
      <c r="F1677" s="47"/>
    </row>
    <row r="1678" spans="1:6" ht="13.5" thickBot="1">
      <c r="A1678" s="48" t="s">
        <v>979</v>
      </c>
      <c r="B1678" s="49" t="s">
        <v>980</v>
      </c>
      <c r="C1678" s="48"/>
      <c r="D1678" s="48" t="s">
        <v>981</v>
      </c>
      <c r="E1678" s="48"/>
      <c r="F1678" s="50" t="s">
        <v>982</v>
      </c>
    </row>
    <row r="1680" spans="1:6" ht="12.75">
      <c r="A1680" s="8" t="s">
        <v>2296</v>
      </c>
      <c r="B1680" s="35">
        <f>SUM(B1681:B1691)</f>
        <v>2964283200</v>
      </c>
      <c r="C1680" s="35"/>
      <c r="D1680" s="35">
        <f>SUM(D1681:D1691)</f>
        <v>3617157733</v>
      </c>
      <c r="E1680" s="37"/>
      <c r="F1680" s="10">
        <f aca="true" t="shared" si="52" ref="F1680:F1685">SUM(D1680/B1680)</f>
        <v>1.2202470172215665</v>
      </c>
    </row>
    <row r="1681" spans="1:6" ht="12.75">
      <c r="A1681" s="17" t="s">
        <v>2297</v>
      </c>
      <c r="B1681" s="108">
        <v>323391800</v>
      </c>
      <c r="C1681" s="108"/>
      <c r="D1681" s="108">
        <v>425859340</v>
      </c>
      <c r="E1681" s="17"/>
      <c r="F1681" s="14">
        <f t="shared" si="52"/>
        <v>1.3168526227319308</v>
      </c>
    </row>
    <row r="1682" spans="1:6" ht="12.75">
      <c r="A1682" s="17" t="s">
        <v>2298</v>
      </c>
      <c r="B1682" s="108">
        <v>865670200</v>
      </c>
      <c r="C1682" s="108"/>
      <c r="D1682" s="108">
        <v>1207303130</v>
      </c>
      <c r="E1682" s="17"/>
      <c r="F1682" s="14">
        <f t="shared" si="52"/>
        <v>1.3946455936683508</v>
      </c>
    </row>
    <row r="1683" spans="1:6" ht="12.75">
      <c r="A1683" s="17" t="s">
        <v>2299</v>
      </c>
      <c r="B1683" s="108">
        <v>302007300</v>
      </c>
      <c r="C1683" s="108"/>
      <c r="D1683" s="108">
        <v>412005200</v>
      </c>
      <c r="E1683" s="17"/>
      <c r="F1683" s="14">
        <f t="shared" si="52"/>
        <v>1.3642226528961385</v>
      </c>
    </row>
    <row r="1684" spans="1:6" ht="12.75">
      <c r="A1684" s="17" t="s">
        <v>2300</v>
      </c>
      <c r="B1684" s="108">
        <v>138327700</v>
      </c>
      <c r="C1684" s="108"/>
      <c r="D1684" s="108">
        <v>181722600</v>
      </c>
      <c r="E1684" s="17"/>
      <c r="F1684" s="14">
        <f t="shared" si="52"/>
        <v>1.3137108475019825</v>
      </c>
    </row>
    <row r="1685" spans="1:6" ht="12.75">
      <c r="A1685" s="17" t="s">
        <v>2574</v>
      </c>
      <c r="B1685" s="108">
        <v>848496300</v>
      </c>
      <c r="C1685" s="108"/>
      <c r="D1685" s="108">
        <v>890455273</v>
      </c>
      <c r="E1685" s="17"/>
      <c r="F1685" s="14">
        <f t="shared" si="52"/>
        <v>1.0494509793383895</v>
      </c>
    </row>
    <row r="1686" spans="1:6" ht="12.75">
      <c r="A1686" s="38" t="s">
        <v>2301</v>
      </c>
      <c r="B1686" s="108"/>
      <c r="C1686" s="108"/>
      <c r="D1686" s="108"/>
      <c r="E1686" s="17"/>
      <c r="F1686" s="14"/>
    </row>
    <row r="1687" spans="1:6" ht="12.75">
      <c r="A1687" s="17" t="s">
        <v>2302</v>
      </c>
      <c r="B1687" s="108">
        <v>28387200</v>
      </c>
      <c r="C1687" s="108"/>
      <c r="D1687" s="108">
        <v>30259990</v>
      </c>
      <c r="E1687" s="17"/>
      <c r="F1687" s="14">
        <f>SUM(D1687/B1687)</f>
        <v>1.0659730441889301</v>
      </c>
    </row>
    <row r="1688" spans="1:6" ht="12.75">
      <c r="A1688" s="38" t="s">
        <v>2301</v>
      </c>
      <c r="B1688" s="108"/>
      <c r="C1688" s="108"/>
      <c r="D1688" s="108"/>
      <c r="E1688" s="17"/>
      <c r="F1688" s="14"/>
    </row>
    <row r="1689" spans="1:6" ht="12.75">
      <c r="A1689" s="17" t="s">
        <v>2303</v>
      </c>
      <c r="B1689" s="108">
        <v>12315600</v>
      </c>
      <c r="C1689" s="108"/>
      <c r="D1689" s="108">
        <v>12653250</v>
      </c>
      <c r="E1689" s="17"/>
      <c r="F1689" s="14">
        <f>SUM(D1689/B1689)</f>
        <v>1.0274164474325247</v>
      </c>
    </row>
    <row r="1690" spans="1:6" ht="12.75">
      <c r="A1690" s="38" t="s">
        <v>2301</v>
      </c>
      <c r="B1690" s="108"/>
      <c r="C1690" s="108"/>
      <c r="D1690" s="108"/>
      <c r="E1690" s="17"/>
      <c r="F1690" s="14"/>
    </row>
    <row r="1691" spans="1:6" ht="12.75">
      <c r="A1691" s="17" t="s">
        <v>1411</v>
      </c>
      <c r="B1691" s="108">
        <v>445687100</v>
      </c>
      <c r="C1691" s="108"/>
      <c r="D1691" s="108">
        <v>456898950</v>
      </c>
      <c r="E1691" s="17"/>
      <c r="F1691" s="14">
        <f>SUM(D1691/B1691)</f>
        <v>1.0251563260412966</v>
      </c>
    </row>
    <row r="1692" spans="1:6" ht="12.75">
      <c r="A1692" s="38" t="s">
        <v>2301</v>
      </c>
      <c r="B1692" s="29"/>
      <c r="C1692" s="29"/>
      <c r="D1692" s="29"/>
      <c r="E1692" s="17"/>
      <c r="F1692" s="14"/>
    </row>
    <row r="1693" spans="1:6" ht="12.75">
      <c r="A1693" s="38"/>
      <c r="B1693" s="29"/>
      <c r="C1693" s="29"/>
      <c r="D1693" s="29"/>
      <c r="E1693" s="17"/>
      <c r="F1693" s="14"/>
    </row>
    <row r="1694" spans="1:6" ht="12.75">
      <c r="A1694" s="17"/>
      <c r="B1694" s="29"/>
      <c r="C1694" s="29"/>
      <c r="D1694" s="29"/>
      <c r="E1694" s="17"/>
      <c r="F1694" s="14"/>
    </row>
    <row r="1695" spans="1:6" ht="15.75">
      <c r="A1695" s="22" t="s">
        <v>2015</v>
      </c>
      <c r="B1695" s="35">
        <f>+B1633+B1644+B1645+B1650+B1655+B1657+B1661+B1673+B1680</f>
        <v>13199734800</v>
      </c>
      <c r="C1695" s="35"/>
      <c r="D1695" s="35">
        <f>+D1633+D1644+D1645+D1650+D1655+D1657+D1661+D1673+D1680</f>
        <v>16973295233</v>
      </c>
      <c r="E1695" s="37"/>
      <c r="F1695" s="10">
        <f>SUM(D1695/B1695)</f>
        <v>1.2858815339986982</v>
      </c>
    </row>
    <row r="1696" spans="1:6" ht="15.75">
      <c r="A1696" s="22"/>
      <c r="B1696" s="35"/>
      <c r="C1696" s="35"/>
      <c r="D1696" s="35"/>
      <c r="E1696" s="37"/>
      <c r="F1696" s="10"/>
    </row>
    <row r="1697" spans="1:6" ht="12.75">
      <c r="A1697" s="43" t="s">
        <v>1412</v>
      </c>
      <c r="B1697" s="44"/>
      <c r="C1697" s="44"/>
      <c r="D1697" s="44"/>
      <c r="E1697" s="44"/>
      <c r="F1697" s="45"/>
    </row>
    <row r="1698" spans="1:6" ht="12.75">
      <c r="A1698" s="46"/>
      <c r="B1698" s="11"/>
      <c r="C1698" s="11"/>
      <c r="D1698" s="11"/>
      <c r="E1698" s="11"/>
      <c r="F1698" s="42"/>
    </row>
    <row r="1699" spans="1:6" ht="12.75">
      <c r="A1699" s="19" t="s">
        <v>977</v>
      </c>
      <c r="B1699" s="5">
        <v>2005</v>
      </c>
      <c r="C1699" s="5" t="s">
        <v>978</v>
      </c>
      <c r="D1699" s="5">
        <v>2005</v>
      </c>
      <c r="E1699" s="19"/>
      <c r="F1699" s="47"/>
    </row>
    <row r="1700" spans="1:6" ht="13.5" thickBot="1">
      <c r="A1700" s="48" t="s">
        <v>979</v>
      </c>
      <c r="B1700" s="49" t="s">
        <v>980</v>
      </c>
      <c r="C1700" s="48"/>
      <c r="D1700" s="48" t="s">
        <v>981</v>
      </c>
      <c r="E1700" s="48"/>
      <c r="F1700" s="50" t="s">
        <v>982</v>
      </c>
    </row>
    <row r="1701" spans="1:6" ht="12.75">
      <c r="A1701" s="11"/>
      <c r="B1701" s="13"/>
      <c r="C1701" s="13"/>
      <c r="D1701" s="13"/>
      <c r="E1701" s="11"/>
      <c r="F1701" s="42"/>
    </row>
    <row r="1702" spans="1:6" ht="12.75">
      <c r="A1702" s="8" t="s">
        <v>1413</v>
      </c>
      <c r="B1702" s="35">
        <f>SUM(B1703:B1709)</f>
        <v>4461529900</v>
      </c>
      <c r="C1702" s="35"/>
      <c r="D1702" s="35">
        <f>SUM(D1703:D1709)</f>
        <v>4998763550</v>
      </c>
      <c r="E1702" s="37"/>
      <c r="F1702" s="10">
        <f aca="true" t="shared" si="53" ref="F1702:F1743">SUM(D1702/B1702)</f>
        <v>1.1204146698647026</v>
      </c>
    </row>
    <row r="1703" spans="1:6" ht="12.75">
      <c r="A1703" s="17" t="s">
        <v>1414</v>
      </c>
      <c r="B1703" s="108">
        <v>27194900</v>
      </c>
      <c r="C1703" s="108"/>
      <c r="D1703" s="108">
        <v>29444100</v>
      </c>
      <c r="E1703" s="17"/>
      <c r="F1703" s="14">
        <f t="shared" si="53"/>
        <v>1.0827066839738333</v>
      </c>
    </row>
    <row r="1704" spans="1:6" ht="12.75">
      <c r="A1704" s="17" t="s">
        <v>1415</v>
      </c>
      <c r="B1704" s="108">
        <v>2477432000</v>
      </c>
      <c r="C1704" s="108"/>
      <c r="D1704" s="108">
        <v>2733392400</v>
      </c>
      <c r="E1704" s="17"/>
      <c r="F1704" s="14">
        <f t="shared" si="53"/>
        <v>1.1033168216120564</v>
      </c>
    </row>
    <row r="1705" spans="1:6" ht="12.75">
      <c r="A1705" s="17" t="s">
        <v>1416</v>
      </c>
      <c r="B1705" s="108">
        <v>248707300</v>
      </c>
      <c r="C1705" s="108"/>
      <c r="D1705" s="108">
        <v>282772800</v>
      </c>
      <c r="E1705" s="17"/>
      <c r="F1705" s="14">
        <f t="shared" si="53"/>
        <v>1.136970245746707</v>
      </c>
    </row>
    <row r="1706" spans="1:6" ht="12.75">
      <c r="A1706" s="17" t="s">
        <v>1417</v>
      </c>
      <c r="B1706" s="108">
        <v>59925300</v>
      </c>
      <c r="C1706" s="108"/>
      <c r="D1706" s="108">
        <v>64353400</v>
      </c>
      <c r="E1706" s="17"/>
      <c r="F1706" s="14">
        <f t="shared" si="53"/>
        <v>1.0738936642786936</v>
      </c>
    </row>
    <row r="1707" spans="1:6" ht="12.75">
      <c r="A1707" s="17" t="s">
        <v>1418</v>
      </c>
      <c r="B1707" s="108">
        <v>71160300</v>
      </c>
      <c r="C1707" s="108"/>
      <c r="D1707" s="108">
        <v>87142750</v>
      </c>
      <c r="E1707" s="17"/>
      <c r="F1707" s="14">
        <f t="shared" si="53"/>
        <v>1.2245978445846912</v>
      </c>
    </row>
    <row r="1708" spans="1:6" ht="12.75">
      <c r="A1708" s="17" t="s">
        <v>1419</v>
      </c>
      <c r="B1708" s="108">
        <v>1086651100</v>
      </c>
      <c r="C1708" s="108"/>
      <c r="D1708" s="108">
        <v>1292741400</v>
      </c>
      <c r="E1708" s="17"/>
      <c r="F1708" s="14">
        <f t="shared" si="53"/>
        <v>1.1896563671632965</v>
      </c>
    </row>
    <row r="1709" spans="1:6" ht="12.75">
      <c r="A1709" s="17" t="s">
        <v>1420</v>
      </c>
      <c r="B1709" s="108">
        <v>490459000</v>
      </c>
      <c r="C1709" s="108"/>
      <c r="D1709" s="108">
        <v>508916700</v>
      </c>
      <c r="E1709" s="17"/>
      <c r="F1709" s="14">
        <f t="shared" si="53"/>
        <v>1.0376335228836662</v>
      </c>
    </row>
    <row r="1710" spans="1:6" ht="12.75">
      <c r="A1710" s="8" t="s">
        <v>1421</v>
      </c>
      <c r="B1710" s="110">
        <v>1619088900</v>
      </c>
      <c r="C1710" s="110"/>
      <c r="D1710" s="110">
        <v>1812125300</v>
      </c>
      <c r="E1710" s="37"/>
      <c r="F1710" s="10">
        <f t="shared" si="53"/>
        <v>1.1192253248107624</v>
      </c>
    </row>
    <row r="1711" spans="1:6" ht="12.75">
      <c r="A1711" s="8" t="s">
        <v>1422</v>
      </c>
      <c r="B1711" s="35">
        <f>SUM(B1712:B1715)</f>
        <v>291597300</v>
      </c>
      <c r="C1711" s="35"/>
      <c r="D1711" s="35">
        <f>SUM(D1712:D1715)</f>
        <v>305790273</v>
      </c>
      <c r="E1711" s="37"/>
      <c r="F1711" s="10">
        <f t="shared" si="53"/>
        <v>1.0486731975913357</v>
      </c>
    </row>
    <row r="1712" spans="1:6" ht="12.75">
      <c r="A1712" s="17" t="s">
        <v>1423</v>
      </c>
      <c r="B1712" s="108">
        <v>17994300</v>
      </c>
      <c r="C1712" s="108"/>
      <c r="D1712" s="108">
        <v>19927000</v>
      </c>
      <c r="E1712" s="17"/>
      <c r="F1712" s="14">
        <f t="shared" si="53"/>
        <v>1.1074062341963844</v>
      </c>
    </row>
    <row r="1713" spans="1:6" ht="12.75">
      <c r="A1713" s="17" t="s">
        <v>553</v>
      </c>
      <c r="B1713" s="108">
        <v>144364200</v>
      </c>
      <c r="C1713" s="108"/>
      <c r="D1713" s="108">
        <v>148364573</v>
      </c>
      <c r="E1713" s="17"/>
      <c r="F1713" s="14">
        <f t="shared" si="53"/>
        <v>1.0277102841286136</v>
      </c>
    </row>
    <row r="1714" spans="1:6" ht="12.75">
      <c r="A1714" s="17" t="s">
        <v>2602</v>
      </c>
      <c r="B1714" s="108">
        <v>75415000</v>
      </c>
      <c r="C1714" s="108"/>
      <c r="D1714" s="108">
        <v>75309700</v>
      </c>
      <c r="E1714" s="17"/>
      <c r="F1714" s="14">
        <f t="shared" si="53"/>
        <v>0.9986037260491945</v>
      </c>
    </row>
    <row r="1715" spans="1:6" ht="12.75">
      <c r="A1715" s="17" t="s">
        <v>2087</v>
      </c>
      <c r="B1715" s="108">
        <v>53823800</v>
      </c>
      <c r="C1715" s="108"/>
      <c r="D1715" s="108">
        <v>62189000</v>
      </c>
      <c r="E1715" s="17"/>
      <c r="F1715" s="14">
        <f t="shared" si="53"/>
        <v>1.1554182350558675</v>
      </c>
    </row>
    <row r="1716" spans="1:6" ht="12.75">
      <c r="A1716" s="8" t="s">
        <v>554</v>
      </c>
      <c r="B1716" s="110">
        <v>1288188700</v>
      </c>
      <c r="C1716" s="110"/>
      <c r="D1716" s="110">
        <v>1594658400</v>
      </c>
      <c r="E1716" s="37"/>
      <c r="F1716" s="10">
        <f t="shared" si="53"/>
        <v>1.2379074587442043</v>
      </c>
    </row>
    <row r="1717" spans="1:6" ht="12.75">
      <c r="A1717" s="8" t="s">
        <v>555</v>
      </c>
      <c r="B1717" s="35">
        <f>SUM(B1718:B1722)</f>
        <v>1186183600</v>
      </c>
      <c r="C1717" s="35"/>
      <c r="D1717" s="35">
        <f>SUM(D1718:D1722)</f>
        <v>1226774700</v>
      </c>
      <c r="E1717" s="37"/>
      <c r="F1717" s="10">
        <f t="shared" si="53"/>
        <v>1.0342199133422516</v>
      </c>
    </row>
    <row r="1718" spans="1:6" ht="12.75">
      <c r="A1718" s="17" t="s">
        <v>1449</v>
      </c>
      <c r="B1718" s="108">
        <v>166995100</v>
      </c>
      <c r="C1718" s="108"/>
      <c r="D1718" s="108">
        <v>164344200</v>
      </c>
      <c r="E1718" s="17"/>
      <c r="F1718" s="14">
        <f t="shared" si="53"/>
        <v>0.9841258815378415</v>
      </c>
    </row>
    <row r="1719" spans="1:6" ht="12.75">
      <c r="A1719" s="17" t="s">
        <v>1450</v>
      </c>
      <c r="B1719" s="108">
        <v>318815900</v>
      </c>
      <c r="C1719" s="108"/>
      <c r="D1719" s="108">
        <v>316936700</v>
      </c>
      <c r="E1719" s="17"/>
      <c r="F1719" s="14">
        <f t="shared" si="53"/>
        <v>0.9941056892080978</v>
      </c>
    </row>
    <row r="1720" spans="1:6" ht="12.75">
      <c r="A1720" s="17" t="s">
        <v>1451</v>
      </c>
      <c r="B1720" s="108">
        <v>161938000</v>
      </c>
      <c r="C1720" s="108"/>
      <c r="D1720" s="108">
        <v>184483900</v>
      </c>
      <c r="E1720" s="17"/>
      <c r="F1720" s="14">
        <f t="shared" si="53"/>
        <v>1.139225506057874</v>
      </c>
    </row>
    <row r="1721" spans="1:6" ht="12.75">
      <c r="A1721" s="17" t="s">
        <v>2204</v>
      </c>
      <c r="B1721" s="108">
        <v>253891800</v>
      </c>
      <c r="C1721" s="108"/>
      <c r="D1721" s="108">
        <v>257992200</v>
      </c>
      <c r="E1721" s="17"/>
      <c r="F1721" s="14">
        <f t="shared" si="53"/>
        <v>1.0161501868118623</v>
      </c>
    </row>
    <row r="1722" spans="1:6" ht="12.75">
      <c r="A1722" s="17" t="s">
        <v>1452</v>
      </c>
      <c r="B1722" s="108">
        <v>284542800</v>
      </c>
      <c r="C1722" s="108"/>
      <c r="D1722" s="108">
        <v>303017700</v>
      </c>
      <c r="E1722" s="17"/>
      <c r="F1722" s="14">
        <f t="shared" si="53"/>
        <v>1.064928369299803</v>
      </c>
    </row>
    <row r="1723" spans="1:6" ht="12.75">
      <c r="A1723" s="8" t="s">
        <v>1453</v>
      </c>
      <c r="B1723" s="35">
        <f>SUM(B1724:B1726)</f>
        <v>792032900</v>
      </c>
      <c r="C1723" s="35"/>
      <c r="D1723" s="35">
        <f>SUM(D1724:D1726)</f>
        <v>865778900</v>
      </c>
      <c r="E1723" s="37"/>
      <c r="F1723" s="10">
        <f t="shared" si="53"/>
        <v>1.0931097685462308</v>
      </c>
    </row>
    <row r="1724" spans="1:6" ht="12.75">
      <c r="A1724" s="17" t="s">
        <v>1454</v>
      </c>
      <c r="B1724" s="108">
        <v>544377900</v>
      </c>
      <c r="C1724" s="108"/>
      <c r="D1724" s="108">
        <v>574752500</v>
      </c>
      <c r="E1724" s="17"/>
      <c r="F1724" s="14">
        <f t="shared" si="53"/>
        <v>1.0557969013804565</v>
      </c>
    </row>
    <row r="1725" spans="1:6" ht="12.75">
      <c r="A1725" s="17" t="s">
        <v>1455</v>
      </c>
      <c r="B1725" s="108">
        <v>225740700</v>
      </c>
      <c r="C1725" s="108"/>
      <c r="D1725" s="108">
        <v>264539100</v>
      </c>
      <c r="E1725" s="17"/>
      <c r="F1725" s="14">
        <f t="shared" si="53"/>
        <v>1.171871532249169</v>
      </c>
    </row>
    <row r="1726" spans="1:6" ht="12.75">
      <c r="A1726" s="17" t="s">
        <v>1456</v>
      </c>
      <c r="B1726" s="108">
        <v>21914300</v>
      </c>
      <c r="C1726" s="108"/>
      <c r="D1726" s="108">
        <v>26487300</v>
      </c>
      <c r="E1726" s="17"/>
      <c r="F1726" s="14">
        <f t="shared" si="53"/>
        <v>1.2086765262864887</v>
      </c>
    </row>
    <row r="1727" spans="1:6" ht="12.75">
      <c r="A1727" s="8" t="s">
        <v>1457</v>
      </c>
      <c r="B1727" s="35">
        <f>SUM(B1728:B1729)</f>
        <v>237352400</v>
      </c>
      <c r="C1727" s="35"/>
      <c r="D1727" s="35">
        <f>SUM(D1728:D1729)</f>
        <v>264594300</v>
      </c>
      <c r="E1727" s="37"/>
      <c r="F1727" s="10">
        <f t="shared" si="53"/>
        <v>1.1147740659036942</v>
      </c>
    </row>
    <row r="1728" spans="1:6" ht="12.75">
      <c r="A1728" s="17" t="s">
        <v>1458</v>
      </c>
      <c r="B1728" s="108">
        <v>80003100</v>
      </c>
      <c r="C1728" s="108"/>
      <c r="D1728" s="108">
        <v>81768600</v>
      </c>
      <c r="E1728" s="17"/>
      <c r="F1728" s="14">
        <f t="shared" si="53"/>
        <v>1.0220678948690738</v>
      </c>
    </row>
    <row r="1729" spans="1:6" ht="12.75">
      <c r="A1729" s="17" t="s">
        <v>1439</v>
      </c>
      <c r="B1729" s="108">
        <v>157349300</v>
      </c>
      <c r="C1729" s="108"/>
      <c r="D1729" s="108">
        <v>182825700</v>
      </c>
      <c r="E1729" s="17"/>
      <c r="F1729" s="14">
        <f t="shared" si="53"/>
        <v>1.161909840081907</v>
      </c>
    </row>
    <row r="1730" spans="1:6" ht="12.75">
      <c r="A1730" s="8" t="s">
        <v>1440</v>
      </c>
      <c r="B1730" s="35">
        <f>SUM(B1731:B1732)</f>
        <v>190452200</v>
      </c>
      <c r="C1730" s="35"/>
      <c r="D1730" s="35">
        <f>SUM(D1731:D1732)</f>
        <v>217168400</v>
      </c>
      <c r="E1730" s="37"/>
      <c r="F1730" s="10">
        <f t="shared" si="53"/>
        <v>1.1402777179785795</v>
      </c>
    </row>
    <row r="1731" spans="1:6" ht="12.75">
      <c r="A1731" s="17" t="s">
        <v>1441</v>
      </c>
      <c r="B1731" s="108">
        <v>67758300</v>
      </c>
      <c r="C1731" s="108"/>
      <c r="D1731" s="108">
        <v>74630800</v>
      </c>
      <c r="E1731" s="17"/>
      <c r="F1731" s="14">
        <f t="shared" si="53"/>
        <v>1.1014266886861093</v>
      </c>
    </row>
    <row r="1732" spans="1:6" ht="12.75">
      <c r="A1732" s="17" t="s">
        <v>1442</v>
      </c>
      <c r="B1732" s="108">
        <v>122693900</v>
      </c>
      <c r="C1732" s="108"/>
      <c r="D1732" s="108">
        <v>142537600</v>
      </c>
      <c r="E1732" s="17"/>
      <c r="F1732" s="14">
        <f t="shared" si="53"/>
        <v>1.1617333869083957</v>
      </c>
    </row>
    <row r="1733" spans="1:6" ht="12.75">
      <c r="A1733" s="8" t="s">
        <v>1443</v>
      </c>
      <c r="B1733" s="110">
        <v>1303469200</v>
      </c>
      <c r="C1733" s="110"/>
      <c r="D1733" s="110">
        <v>1468319300</v>
      </c>
      <c r="E1733" s="37"/>
      <c r="F1733" s="10">
        <f t="shared" si="53"/>
        <v>1.1264702687259507</v>
      </c>
    </row>
    <row r="1734" spans="1:6" ht="12.75">
      <c r="A1734" s="8" t="s">
        <v>1444</v>
      </c>
      <c r="B1734" s="35">
        <f>SUM(B1735:B1743)</f>
        <v>312534300</v>
      </c>
      <c r="C1734" s="35"/>
      <c r="D1734" s="35">
        <f>SUM(D1735:D1743)</f>
        <v>347221000</v>
      </c>
      <c r="E1734" s="37"/>
      <c r="F1734" s="10">
        <f t="shared" si="53"/>
        <v>1.1109852582580535</v>
      </c>
    </row>
    <row r="1735" spans="1:6" ht="12.75">
      <c r="A1735" s="17" t="s">
        <v>1445</v>
      </c>
      <c r="B1735" s="108">
        <v>8484000</v>
      </c>
      <c r="C1735" s="108"/>
      <c r="D1735" s="108">
        <v>8700800</v>
      </c>
      <c r="E1735" s="17"/>
      <c r="F1735" s="14">
        <f t="shared" si="53"/>
        <v>1.0255539839698256</v>
      </c>
    </row>
    <row r="1736" spans="1:6" ht="12.75">
      <c r="A1736" s="17" t="s">
        <v>1446</v>
      </c>
      <c r="B1736" s="108">
        <v>42920700</v>
      </c>
      <c r="C1736" s="108"/>
      <c r="D1736" s="108">
        <v>41297900</v>
      </c>
      <c r="E1736" s="17"/>
      <c r="F1736" s="14">
        <f t="shared" si="53"/>
        <v>0.9621907378025055</v>
      </c>
    </row>
    <row r="1737" spans="1:6" ht="12.75">
      <c r="A1737" s="17" t="s">
        <v>1447</v>
      </c>
      <c r="B1737" s="108">
        <v>24285200</v>
      </c>
      <c r="C1737" s="108"/>
      <c r="D1737" s="108">
        <v>27283900</v>
      </c>
      <c r="E1737" s="17"/>
      <c r="F1737" s="14">
        <f t="shared" si="53"/>
        <v>1.1234784971917053</v>
      </c>
    </row>
    <row r="1738" spans="1:6" ht="12.75">
      <c r="A1738" s="17" t="s">
        <v>632</v>
      </c>
      <c r="B1738" s="108">
        <v>25645400</v>
      </c>
      <c r="C1738" s="108"/>
      <c r="D1738" s="108">
        <v>20120300</v>
      </c>
      <c r="E1738" s="17"/>
      <c r="F1738" s="14">
        <f t="shared" si="53"/>
        <v>0.7845578544300342</v>
      </c>
    </row>
    <row r="1739" spans="1:6" ht="12.75">
      <c r="A1739" s="17" t="s">
        <v>1448</v>
      </c>
      <c r="B1739" s="108">
        <v>35167600</v>
      </c>
      <c r="C1739" s="108"/>
      <c r="D1739" s="108">
        <v>43412800</v>
      </c>
      <c r="E1739" s="17"/>
      <c r="F1739" s="14">
        <f t="shared" si="53"/>
        <v>1.2344544410195748</v>
      </c>
    </row>
    <row r="1740" spans="1:6" ht="12.75">
      <c r="A1740" s="17" t="s">
        <v>2337</v>
      </c>
      <c r="B1740" s="108">
        <v>53669100</v>
      </c>
      <c r="C1740" s="108"/>
      <c r="D1740" s="108">
        <v>56990000</v>
      </c>
      <c r="E1740" s="17"/>
      <c r="F1740" s="14">
        <f t="shared" si="53"/>
        <v>1.0618773186060508</v>
      </c>
    </row>
    <row r="1741" spans="1:6" ht="12.75">
      <c r="A1741" s="17" t="s">
        <v>1308</v>
      </c>
      <c r="B1741" s="108">
        <v>31402500</v>
      </c>
      <c r="C1741" s="108"/>
      <c r="D1741" s="108">
        <v>34630400</v>
      </c>
      <c r="E1741" s="17"/>
      <c r="F1741" s="14">
        <f t="shared" si="53"/>
        <v>1.1027911790462543</v>
      </c>
    </row>
    <row r="1742" spans="1:6" ht="12.75">
      <c r="A1742" s="17" t="s">
        <v>2338</v>
      </c>
      <c r="B1742" s="108">
        <v>6841900</v>
      </c>
      <c r="C1742" s="108"/>
      <c r="D1742" s="108">
        <v>8106900</v>
      </c>
      <c r="E1742" s="17"/>
      <c r="F1742" s="14">
        <f t="shared" si="53"/>
        <v>1.184890162089478</v>
      </c>
    </row>
    <row r="1743" spans="1:6" ht="12.75">
      <c r="A1743" s="17" t="s">
        <v>2086</v>
      </c>
      <c r="B1743" s="108">
        <v>84117900</v>
      </c>
      <c r="C1743" s="108"/>
      <c r="D1743" s="108">
        <v>106678000</v>
      </c>
      <c r="E1743" s="17"/>
      <c r="F1743" s="14">
        <f t="shared" si="53"/>
        <v>1.2681961865429356</v>
      </c>
    </row>
    <row r="1744" spans="1:6" ht="12.75">
      <c r="A1744" s="17"/>
      <c r="B1744" s="29"/>
      <c r="C1744" s="29"/>
      <c r="D1744" s="29"/>
      <c r="E1744" s="17"/>
      <c r="F1744" s="14"/>
    </row>
    <row r="1745" spans="1:6" ht="15.75">
      <c r="A1745" s="22" t="s">
        <v>2015</v>
      </c>
      <c r="B1745" s="35">
        <f>+B1702+B1710+B1711+B1716+B1717+B1723+B1727+B1730+B1733+B1734</f>
        <v>11682429400</v>
      </c>
      <c r="C1745" s="35"/>
      <c r="D1745" s="35">
        <f>+D1702+D1710+D1711+D1716+D1717+D1723+D1727+D1730+D1733+D1734</f>
        <v>13101194123</v>
      </c>
      <c r="E1745" s="37"/>
      <c r="F1745" s="10">
        <f>SUM(D1745/B1745)</f>
        <v>1.1214443224454667</v>
      </c>
    </row>
    <row r="1746" spans="1:5" ht="15.75">
      <c r="A1746" s="22"/>
      <c r="B1746" s="61"/>
      <c r="C1746" s="61"/>
      <c r="D1746" s="61"/>
      <c r="E1746" s="59"/>
    </row>
    <row r="1747" spans="1:4" ht="12.75">
      <c r="A1747" s="17" t="s">
        <v>2339</v>
      </c>
      <c r="B1747" s="17" t="s">
        <v>2340</v>
      </c>
      <c r="C1747" s="17"/>
      <c r="D1747" s="36" t="s">
        <v>2341</v>
      </c>
    </row>
    <row r="1748" spans="1:4" ht="12.75">
      <c r="A1748" s="17" t="s">
        <v>184</v>
      </c>
      <c r="B1748" s="17" t="s">
        <v>2342</v>
      </c>
      <c r="C1748" s="17"/>
      <c r="D1748" s="36" t="s">
        <v>2343</v>
      </c>
    </row>
    <row r="1749" spans="1:4" ht="12.75">
      <c r="A1749" s="17" t="s">
        <v>2344</v>
      </c>
      <c r="B1749" s="17" t="s">
        <v>2342</v>
      </c>
      <c r="C1749" s="17"/>
      <c r="D1749" s="36" t="s">
        <v>2343</v>
      </c>
    </row>
    <row r="1750" spans="1:4" ht="12.75">
      <c r="A1750" s="17" t="s">
        <v>2345</v>
      </c>
      <c r="B1750" s="17" t="s">
        <v>2342</v>
      </c>
      <c r="C1750" s="17"/>
      <c r="D1750" s="36" t="s">
        <v>2343</v>
      </c>
    </row>
    <row r="1751" spans="1:4" ht="12.75">
      <c r="A1751" s="17" t="s">
        <v>2346</v>
      </c>
      <c r="B1751" s="17" t="s">
        <v>2342</v>
      </c>
      <c r="C1751" s="17"/>
      <c r="D1751" s="36" t="s">
        <v>2343</v>
      </c>
    </row>
    <row r="1753" spans="1:6" ht="12.75">
      <c r="A1753" s="43" t="s">
        <v>2347</v>
      </c>
      <c r="B1753" s="44"/>
      <c r="C1753" s="44"/>
      <c r="D1753" s="44"/>
      <c r="E1753" s="44"/>
      <c r="F1753" s="45"/>
    </row>
    <row r="1754" spans="1:6" ht="12.75">
      <c r="A1754" s="46"/>
      <c r="B1754" s="11"/>
      <c r="C1754" s="11"/>
      <c r="D1754" s="11"/>
      <c r="E1754" s="11"/>
      <c r="F1754" s="42"/>
    </row>
    <row r="1755" spans="1:6" ht="12.75">
      <c r="A1755" s="19" t="s">
        <v>977</v>
      </c>
      <c r="B1755" s="5">
        <v>2005</v>
      </c>
      <c r="C1755" s="5" t="s">
        <v>978</v>
      </c>
      <c r="D1755" s="5">
        <v>2005</v>
      </c>
      <c r="E1755" s="19"/>
      <c r="F1755" s="47"/>
    </row>
    <row r="1756" spans="1:6" ht="13.5" thickBot="1">
      <c r="A1756" s="48" t="s">
        <v>979</v>
      </c>
      <c r="B1756" s="49" t="s">
        <v>980</v>
      </c>
      <c r="C1756" s="48"/>
      <c r="D1756" s="48" t="s">
        <v>981</v>
      </c>
      <c r="E1756" s="48"/>
      <c r="F1756" s="50" t="s">
        <v>982</v>
      </c>
    </row>
    <row r="1757" spans="1:6" ht="12.75">
      <c r="A1757" s="11"/>
      <c r="B1757" s="13"/>
      <c r="C1757" s="13"/>
      <c r="D1757" s="13"/>
      <c r="E1757" s="11"/>
      <c r="F1757" s="42"/>
    </row>
    <row r="1758" spans="1:6" ht="12.75">
      <c r="A1758" s="8" t="s">
        <v>2348</v>
      </c>
      <c r="B1758" s="35">
        <f>SUM(B1759:B1761)</f>
        <v>597965900</v>
      </c>
      <c r="C1758" s="35"/>
      <c r="D1758" s="35">
        <f>SUM(D1759:D1761)</f>
        <v>718638199</v>
      </c>
      <c r="E1758" s="37"/>
      <c r="F1758" s="10">
        <f aca="true" t="shared" si="54" ref="F1758:F1805">SUM(D1758/B1758)</f>
        <v>1.2018046497300263</v>
      </c>
    </row>
    <row r="1759" spans="1:6" ht="12.75">
      <c r="A1759" s="17" t="s">
        <v>2349</v>
      </c>
      <c r="B1759" s="108">
        <v>436353300</v>
      </c>
      <c r="C1759" s="108"/>
      <c r="D1759" s="108">
        <v>510084074</v>
      </c>
      <c r="E1759" s="17"/>
      <c r="F1759" s="14">
        <f t="shared" si="54"/>
        <v>1.1689703595687255</v>
      </c>
    </row>
    <row r="1760" spans="1:6" ht="12.75">
      <c r="A1760" s="17" t="s">
        <v>2350</v>
      </c>
      <c r="B1760" s="108">
        <v>103467100</v>
      </c>
      <c r="C1760" s="108"/>
      <c r="D1760" s="108">
        <v>135194875</v>
      </c>
      <c r="E1760" s="17"/>
      <c r="F1760" s="14">
        <f t="shared" si="54"/>
        <v>1.3066460256448669</v>
      </c>
    </row>
    <row r="1761" spans="1:6" ht="12.75">
      <c r="A1761" s="17" t="s">
        <v>2351</v>
      </c>
      <c r="B1761" s="108">
        <v>58145500</v>
      </c>
      <c r="C1761" s="108"/>
      <c r="D1761" s="108">
        <v>73359250</v>
      </c>
      <c r="E1761" s="17"/>
      <c r="F1761" s="14">
        <f t="shared" si="54"/>
        <v>1.261649654745423</v>
      </c>
    </row>
    <row r="1762" spans="1:6" ht="12.75">
      <c r="A1762" s="8" t="s">
        <v>2352</v>
      </c>
      <c r="B1762" s="35">
        <f>SUM(B1763:B1766)</f>
        <v>1015394800</v>
      </c>
      <c r="C1762" s="35"/>
      <c r="D1762" s="35">
        <f>SUM(D1763:D1766)</f>
        <v>1122297665</v>
      </c>
      <c r="E1762" s="37"/>
      <c r="F1762" s="10">
        <f t="shared" si="54"/>
        <v>1.1052820686101603</v>
      </c>
    </row>
    <row r="1763" spans="1:6" ht="12.75">
      <c r="A1763" s="17" t="s">
        <v>2353</v>
      </c>
      <c r="B1763" s="108">
        <v>95549900</v>
      </c>
      <c r="C1763" s="108"/>
      <c r="D1763" s="108">
        <v>121196695</v>
      </c>
      <c r="E1763" s="17"/>
      <c r="F1763" s="14">
        <f t="shared" si="54"/>
        <v>1.2684125781397992</v>
      </c>
    </row>
    <row r="1764" spans="1:6" ht="12.75">
      <c r="A1764" s="17" t="s">
        <v>2354</v>
      </c>
      <c r="B1764" s="108">
        <v>80272300</v>
      </c>
      <c r="C1764" s="108"/>
      <c r="D1764" s="108">
        <v>111288440</v>
      </c>
      <c r="E1764" s="17"/>
      <c r="F1764" s="14">
        <f t="shared" si="54"/>
        <v>1.3863865866556708</v>
      </c>
    </row>
    <row r="1765" spans="1:6" ht="12.75">
      <c r="A1765" s="17" t="s">
        <v>2355</v>
      </c>
      <c r="B1765" s="108">
        <v>74627400</v>
      </c>
      <c r="C1765" s="108"/>
      <c r="D1765" s="108">
        <v>87684585</v>
      </c>
      <c r="E1765" s="17"/>
      <c r="F1765" s="14">
        <f t="shared" si="54"/>
        <v>1.174965026250412</v>
      </c>
    </row>
    <row r="1766" spans="1:6" ht="12.75">
      <c r="A1766" s="17" t="s">
        <v>1476</v>
      </c>
      <c r="B1766" s="108">
        <v>764945200</v>
      </c>
      <c r="C1766" s="108"/>
      <c r="D1766" s="108">
        <v>802127945</v>
      </c>
      <c r="E1766" s="17"/>
      <c r="F1766" s="14">
        <f t="shared" si="54"/>
        <v>1.0486083774367105</v>
      </c>
    </row>
    <row r="1767" spans="1:6" ht="12.75">
      <c r="A1767" s="8" t="s">
        <v>1477</v>
      </c>
      <c r="B1767" s="35">
        <f>SUM(B1768:B1770)</f>
        <v>1953306000</v>
      </c>
      <c r="C1767" s="35"/>
      <c r="D1767" s="35">
        <f>SUM(D1768:D1770)</f>
        <v>1928313261</v>
      </c>
      <c r="E1767" s="37"/>
      <c r="F1767" s="10">
        <f t="shared" si="54"/>
        <v>0.9872049033791941</v>
      </c>
    </row>
    <row r="1768" spans="1:6" ht="12.75">
      <c r="A1768" s="17" t="s">
        <v>2065</v>
      </c>
      <c r="B1768" s="108">
        <v>523097200</v>
      </c>
      <c r="C1768" s="108"/>
      <c r="D1768" s="108">
        <v>496362227</v>
      </c>
      <c r="E1768" s="17"/>
      <c r="F1768" s="14">
        <f t="shared" si="54"/>
        <v>0.9488910034311023</v>
      </c>
    </row>
    <row r="1769" spans="1:6" ht="12.75">
      <c r="A1769" s="17" t="s">
        <v>1478</v>
      </c>
      <c r="B1769" s="108">
        <v>165044400</v>
      </c>
      <c r="C1769" s="108"/>
      <c r="D1769" s="108">
        <v>171415848</v>
      </c>
      <c r="E1769" s="17"/>
      <c r="F1769" s="14">
        <f t="shared" si="54"/>
        <v>1.0386044482575598</v>
      </c>
    </row>
    <row r="1770" spans="1:6" ht="12.75">
      <c r="A1770" s="17" t="s">
        <v>2593</v>
      </c>
      <c r="B1770" s="108">
        <v>1265164400</v>
      </c>
      <c r="C1770" s="108"/>
      <c r="D1770" s="108">
        <v>1260535186</v>
      </c>
      <c r="E1770" s="17"/>
      <c r="F1770" s="14">
        <f t="shared" si="54"/>
        <v>0.9963410178155503</v>
      </c>
    </row>
    <row r="1771" spans="1:6" ht="12.75">
      <c r="A1771" s="8" t="s">
        <v>1479</v>
      </c>
      <c r="B1771" s="110">
        <v>2957059300</v>
      </c>
      <c r="C1771" s="110"/>
      <c r="D1771" s="110">
        <v>2920646279</v>
      </c>
      <c r="E1771" s="37"/>
      <c r="F1771" s="10">
        <f t="shared" si="54"/>
        <v>0.9876860700764438</v>
      </c>
    </row>
    <row r="1772" spans="1:6" ht="12.75">
      <c r="A1772" s="8" t="s">
        <v>1480</v>
      </c>
      <c r="B1772" s="35">
        <f>SUM(B1773:B1776)</f>
        <v>1029129000</v>
      </c>
      <c r="C1772" s="35"/>
      <c r="D1772" s="35">
        <f>SUM(D1773:D1776)</f>
        <v>1166331911</v>
      </c>
      <c r="E1772" s="37"/>
      <c r="F1772" s="10">
        <f t="shared" si="54"/>
        <v>1.1333194487765867</v>
      </c>
    </row>
    <row r="1773" spans="1:6" ht="12.75">
      <c r="A1773" s="17" t="s">
        <v>1481</v>
      </c>
      <c r="B1773" s="108">
        <v>238721400</v>
      </c>
      <c r="C1773" s="108"/>
      <c r="D1773" s="108">
        <v>257833576</v>
      </c>
      <c r="E1773" s="17"/>
      <c r="F1773" s="14">
        <f t="shared" si="54"/>
        <v>1.0800605894569988</v>
      </c>
    </row>
    <row r="1774" spans="1:6" ht="12.75">
      <c r="A1774" s="17" t="s">
        <v>1482</v>
      </c>
      <c r="B1774" s="108">
        <v>182373000</v>
      </c>
      <c r="C1774" s="108"/>
      <c r="D1774" s="108">
        <v>195984960</v>
      </c>
      <c r="E1774" s="17"/>
      <c r="F1774" s="14">
        <f t="shared" si="54"/>
        <v>1.0746380220756362</v>
      </c>
    </row>
    <row r="1775" spans="1:6" ht="12.75">
      <c r="A1775" s="17" t="s">
        <v>1483</v>
      </c>
      <c r="B1775" s="108">
        <v>196359800</v>
      </c>
      <c r="C1775" s="108"/>
      <c r="D1775" s="108">
        <v>213549530</v>
      </c>
      <c r="E1775" s="17"/>
      <c r="F1775" s="14">
        <f t="shared" si="54"/>
        <v>1.0875420019780015</v>
      </c>
    </row>
    <row r="1776" spans="1:6" ht="12.75">
      <c r="A1776" s="17" t="s">
        <v>2523</v>
      </c>
      <c r="B1776" s="108">
        <v>411674800</v>
      </c>
      <c r="C1776" s="108"/>
      <c r="D1776" s="108">
        <v>498963845</v>
      </c>
      <c r="E1776" s="17"/>
      <c r="F1776" s="14">
        <f t="shared" si="54"/>
        <v>1.2120339768185957</v>
      </c>
    </row>
    <row r="1777" spans="1:6" ht="12.75">
      <c r="A1777" s="8" t="s">
        <v>1484</v>
      </c>
      <c r="B1777" s="35">
        <f>SUM(B1778:B1779)</f>
        <v>2961258700</v>
      </c>
      <c r="C1777" s="35"/>
      <c r="D1777" s="35">
        <f>SUM(D1778:D1779)</f>
        <v>3112674875</v>
      </c>
      <c r="E1777" s="37"/>
      <c r="F1777" s="10">
        <f t="shared" si="54"/>
        <v>1.051132369826385</v>
      </c>
    </row>
    <row r="1778" spans="1:6" ht="12.75">
      <c r="A1778" s="17" t="s">
        <v>1485</v>
      </c>
      <c r="B1778" s="108">
        <v>1687856800</v>
      </c>
      <c r="C1778" s="108"/>
      <c r="D1778" s="108">
        <v>1720373212</v>
      </c>
      <c r="E1778" s="17"/>
      <c r="F1778" s="14">
        <f t="shared" si="54"/>
        <v>1.0192649115730672</v>
      </c>
    </row>
    <row r="1779" spans="1:6" ht="12.75">
      <c r="A1779" s="17" t="s">
        <v>1486</v>
      </c>
      <c r="B1779" s="108">
        <v>1273401900</v>
      </c>
      <c r="C1779" s="108"/>
      <c r="D1779" s="108">
        <v>1392301663</v>
      </c>
      <c r="E1779" s="17"/>
      <c r="F1779" s="14">
        <f t="shared" si="54"/>
        <v>1.0933717493275297</v>
      </c>
    </row>
    <row r="1780" spans="1:6" ht="12.75">
      <c r="A1780" s="8" t="s">
        <v>1487</v>
      </c>
      <c r="B1780" s="35">
        <f>SUM(B1781:B1783)</f>
        <v>1231029600</v>
      </c>
      <c r="C1780" s="35"/>
      <c r="D1780" s="35">
        <f>SUM(D1781:D1783)</f>
        <v>1317428801</v>
      </c>
      <c r="E1780" s="37"/>
      <c r="F1780" s="10">
        <f t="shared" si="54"/>
        <v>1.070184503280831</v>
      </c>
    </row>
    <row r="1781" spans="1:6" ht="12.75">
      <c r="A1781" s="17" t="s">
        <v>1488</v>
      </c>
      <c r="B1781" s="108">
        <v>813954000</v>
      </c>
      <c r="C1781" s="108"/>
      <c r="D1781" s="108">
        <v>871811368</v>
      </c>
      <c r="E1781" s="17"/>
      <c r="F1781" s="14">
        <f t="shared" si="54"/>
        <v>1.0710818645771136</v>
      </c>
    </row>
    <row r="1782" spans="1:6" ht="12.75">
      <c r="A1782" s="17" t="s">
        <v>1489</v>
      </c>
      <c r="B1782" s="108">
        <v>354390300</v>
      </c>
      <c r="C1782" s="108"/>
      <c r="D1782" s="108">
        <v>377910073</v>
      </c>
      <c r="E1782" s="17"/>
      <c r="F1782" s="14">
        <f t="shared" si="54"/>
        <v>1.0663668644429602</v>
      </c>
    </row>
    <row r="1783" spans="1:6" ht="12.75">
      <c r="A1783" s="17" t="s">
        <v>1490</v>
      </c>
      <c r="B1783" s="108">
        <v>62685300</v>
      </c>
      <c r="C1783" s="108"/>
      <c r="D1783" s="108">
        <v>67707360</v>
      </c>
      <c r="E1783" s="17"/>
      <c r="F1783" s="14">
        <f t="shared" si="54"/>
        <v>1.0801154337619825</v>
      </c>
    </row>
    <row r="1784" spans="1:6" ht="12.75">
      <c r="A1784" s="8" t="s">
        <v>1491</v>
      </c>
      <c r="B1784" s="110">
        <v>3041992500</v>
      </c>
      <c r="C1784" s="110"/>
      <c r="D1784" s="110">
        <v>3038804436</v>
      </c>
      <c r="E1784" s="37"/>
      <c r="F1784" s="10">
        <f t="shared" si="54"/>
        <v>0.9989519816370356</v>
      </c>
    </row>
    <row r="1785" spans="1:6" ht="12.75">
      <c r="A1785" s="8" t="s">
        <v>1492</v>
      </c>
      <c r="B1785" s="35">
        <f>SUM(B1786:B1788)</f>
        <v>1607998000</v>
      </c>
      <c r="C1785" s="35"/>
      <c r="D1785" s="35">
        <f>SUM(D1786:D1788)</f>
        <v>1805394566</v>
      </c>
      <c r="E1785" s="37"/>
      <c r="F1785" s="10">
        <f t="shared" si="54"/>
        <v>1.1227592111432974</v>
      </c>
    </row>
    <row r="1786" spans="1:6" ht="12.75">
      <c r="A1786" s="17" t="s">
        <v>1493</v>
      </c>
      <c r="B1786" s="108">
        <v>136296000</v>
      </c>
      <c r="C1786" s="108"/>
      <c r="D1786" s="108">
        <v>192347590</v>
      </c>
      <c r="E1786" s="17"/>
      <c r="F1786" s="14">
        <f t="shared" si="54"/>
        <v>1.411248972823854</v>
      </c>
    </row>
    <row r="1787" spans="1:6" ht="12.75">
      <c r="A1787" s="17" t="s">
        <v>1494</v>
      </c>
      <c r="B1787" s="108">
        <v>279974500</v>
      </c>
      <c r="C1787" s="108"/>
      <c r="D1787" s="108">
        <v>301379199</v>
      </c>
      <c r="E1787" s="17"/>
      <c r="F1787" s="14">
        <f t="shared" si="54"/>
        <v>1.076452316193082</v>
      </c>
    </row>
    <row r="1788" spans="1:6" ht="12.75">
      <c r="A1788" s="17" t="s">
        <v>1495</v>
      </c>
      <c r="B1788" s="108">
        <v>1191727500</v>
      </c>
      <c r="C1788" s="108"/>
      <c r="D1788" s="108">
        <v>1311667777</v>
      </c>
      <c r="E1788" s="17"/>
      <c r="F1788" s="14">
        <f t="shared" si="54"/>
        <v>1.10064404572354</v>
      </c>
    </row>
    <row r="1789" spans="1:6" ht="12.75">
      <c r="A1789" s="8" t="s">
        <v>1504</v>
      </c>
      <c r="B1789" s="35">
        <f>SUM(B1790:B1793)</f>
        <v>2741103600</v>
      </c>
      <c r="C1789" s="35"/>
      <c r="D1789" s="35">
        <f>SUM(D1790:D1793)</f>
        <v>2785399807</v>
      </c>
      <c r="E1789" s="37"/>
      <c r="F1789" s="10">
        <f t="shared" si="54"/>
        <v>1.016159990085745</v>
      </c>
    </row>
    <row r="1790" spans="1:6" ht="12.75">
      <c r="A1790" s="17" t="s">
        <v>1505</v>
      </c>
      <c r="B1790" s="108">
        <v>439531000</v>
      </c>
      <c r="C1790" s="108"/>
      <c r="D1790" s="108">
        <v>452555393</v>
      </c>
      <c r="E1790" s="17"/>
      <c r="F1790" s="14">
        <f t="shared" si="54"/>
        <v>1.0296324787102615</v>
      </c>
    </row>
    <row r="1791" spans="1:6" ht="12.75">
      <c r="A1791" s="17" t="s">
        <v>1506</v>
      </c>
      <c r="B1791" s="108">
        <v>356346100</v>
      </c>
      <c r="C1791" s="108"/>
      <c r="D1791" s="108">
        <v>384120949</v>
      </c>
      <c r="E1791" s="17"/>
      <c r="F1791" s="14">
        <f t="shared" si="54"/>
        <v>1.077943462830097</v>
      </c>
    </row>
    <row r="1792" spans="1:6" ht="12.75">
      <c r="A1792" s="17" t="s">
        <v>805</v>
      </c>
      <c r="B1792" s="108">
        <v>1140244100</v>
      </c>
      <c r="C1792" s="108"/>
      <c r="D1792" s="108">
        <v>1139828461</v>
      </c>
      <c r="E1792" s="17"/>
      <c r="F1792" s="14">
        <f t="shared" si="54"/>
        <v>0.9996354824374886</v>
      </c>
    </row>
    <row r="1793" spans="1:6" ht="12.75">
      <c r="A1793" s="17" t="s">
        <v>1507</v>
      </c>
      <c r="B1793" s="108">
        <v>804982400</v>
      </c>
      <c r="C1793" s="108"/>
      <c r="D1793" s="108">
        <v>808895004</v>
      </c>
      <c r="E1793" s="17"/>
      <c r="F1793" s="14">
        <f t="shared" si="54"/>
        <v>1.004860483906232</v>
      </c>
    </row>
    <row r="1794" spans="1:6" ht="12.75">
      <c r="A1794" s="8" t="s">
        <v>1508</v>
      </c>
      <c r="B1794" s="35">
        <f>SUM(B1795:B1798)</f>
        <v>812980600</v>
      </c>
      <c r="C1794" s="35"/>
      <c r="D1794" s="35">
        <f>SUM(D1795:D1798)</f>
        <v>955778177</v>
      </c>
      <c r="E1794" s="37"/>
      <c r="F1794" s="10">
        <f t="shared" si="54"/>
        <v>1.1756469674676124</v>
      </c>
    </row>
    <row r="1795" spans="1:6" ht="12.75">
      <c r="A1795" s="17" t="s">
        <v>1509</v>
      </c>
      <c r="B1795" s="108">
        <v>186975000</v>
      </c>
      <c r="C1795" s="108"/>
      <c r="D1795" s="108">
        <v>219796612</v>
      </c>
      <c r="E1795" s="17"/>
      <c r="F1795" s="14">
        <f t="shared" si="54"/>
        <v>1.1755401096403262</v>
      </c>
    </row>
    <row r="1796" spans="1:6" ht="12.75">
      <c r="A1796" s="17" t="s">
        <v>1510</v>
      </c>
      <c r="B1796" s="108">
        <v>261359800</v>
      </c>
      <c r="C1796" s="108"/>
      <c r="D1796" s="108">
        <v>305005520</v>
      </c>
      <c r="E1796" s="17"/>
      <c r="F1796" s="14">
        <f t="shared" si="54"/>
        <v>1.1669947711928155</v>
      </c>
    </row>
    <row r="1797" spans="1:6" ht="12.75">
      <c r="A1797" s="17" t="s">
        <v>1511</v>
      </c>
      <c r="B1797" s="108">
        <v>208302700</v>
      </c>
      <c r="C1797" s="108"/>
      <c r="D1797" s="108">
        <v>245888725</v>
      </c>
      <c r="E1797" s="17"/>
      <c r="F1797" s="14">
        <f t="shared" si="54"/>
        <v>1.1804394518169952</v>
      </c>
    </row>
    <row r="1798" spans="1:6" ht="12.75">
      <c r="A1798" s="17" t="s">
        <v>1512</v>
      </c>
      <c r="B1798" s="108">
        <v>156343100</v>
      </c>
      <c r="C1798" s="108"/>
      <c r="D1798" s="108">
        <v>185087320</v>
      </c>
      <c r="E1798" s="17"/>
      <c r="F1798" s="14">
        <f t="shared" si="54"/>
        <v>1.1838534607539444</v>
      </c>
    </row>
    <row r="1799" spans="1:6" ht="12.75">
      <c r="A1799" s="8" t="s">
        <v>1513</v>
      </c>
      <c r="B1799" s="35">
        <f>SUM(B1800:B1801)</f>
        <v>1685157500</v>
      </c>
      <c r="C1799" s="35"/>
      <c r="D1799" s="35">
        <f>SUM(D1800:D1801)</f>
        <v>1726167816</v>
      </c>
      <c r="E1799" s="37"/>
      <c r="F1799" s="10">
        <f t="shared" si="54"/>
        <v>1.024336191720952</v>
      </c>
    </row>
    <row r="1800" spans="1:6" ht="12.75">
      <c r="A1800" s="17" t="s">
        <v>1514</v>
      </c>
      <c r="B1800" s="108">
        <v>108299800</v>
      </c>
      <c r="C1800" s="108"/>
      <c r="D1800" s="108">
        <v>117109297</v>
      </c>
      <c r="E1800" s="17"/>
      <c r="F1800" s="14">
        <f t="shared" si="54"/>
        <v>1.081343612822923</v>
      </c>
    </row>
    <row r="1801" spans="1:6" ht="12.75">
      <c r="A1801" s="17" t="s">
        <v>741</v>
      </c>
      <c r="B1801" s="108">
        <v>1576857700</v>
      </c>
      <c r="C1801" s="108"/>
      <c r="D1801" s="108">
        <v>1609058519</v>
      </c>
      <c r="E1801" s="17"/>
      <c r="F1801" s="14">
        <f t="shared" si="54"/>
        <v>1.0204208781807007</v>
      </c>
    </row>
    <row r="1802" spans="1:6" ht="12.75">
      <c r="A1802" s="8" t="s">
        <v>1515</v>
      </c>
      <c r="B1802" s="35">
        <f>SUM(B1803:B1805)</f>
        <v>2619286800</v>
      </c>
      <c r="C1802" s="35"/>
      <c r="D1802" s="35">
        <f>SUM(D1803:D1805)</f>
        <v>2948722334</v>
      </c>
      <c r="E1802" s="37"/>
      <c r="F1802" s="10">
        <f t="shared" si="54"/>
        <v>1.1257729905713265</v>
      </c>
    </row>
    <row r="1803" spans="1:6" ht="12.75">
      <c r="A1803" s="17" t="s">
        <v>1516</v>
      </c>
      <c r="B1803" s="108">
        <v>183772100</v>
      </c>
      <c r="C1803" s="108"/>
      <c r="D1803" s="108">
        <v>220710826</v>
      </c>
      <c r="E1803" s="17"/>
      <c r="F1803" s="14">
        <f t="shared" si="54"/>
        <v>1.2010029052288134</v>
      </c>
    </row>
    <row r="1804" spans="1:6" ht="12.75">
      <c r="A1804" s="17" t="s">
        <v>1517</v>
      </c>
      <c r="B1804" s="108">
        <v>15016600</v>
      </c>
      <c r="C1804" s="108"/>
      <c r="D1804" s="108">
        <v>19704650</v>
      </c>
      <c r="E1804" s="17"/>
      <c r="F1804" s="14">
        <f t="shared" si="54"/>
        <v>1.3121911750995565</v>
      </c>
    </row>
    <row r="1805" spans="1:6" ht="12.75">
      <c r="A1805" s="17" t="s">
        <v>1518</v>
      </c>
      <c r="B1805" s="108">
        <v>2420498100</v>
      </c>
      <c r="C1805" s="108"/>
      <c r="D1805" s="108">
        <v>2708306858</v>
      </c>
      <c r="E1805" s="17"/>
      <c r="F1805" s="14">
        <f t="shared" si="54"/>
        <v>1.1189047650977293</v>
      </c>
    </row>
    <row r="1807" spans="1:6" ht="12.75">
      <c r="A1807" s="46"/>
      <c r="B1807" s="11"/>
      <c r="C1807" s="11"/>
      <c r="D1807" s="11"/>
      <c r="E1807" s="11"/>
      <c r="F1807" s="42"/>
    </row>
    <row r="1808" spans="1:6" ht="12.75">
      <c r="A1808" s="43" t="s">
        <v>2347</v>
      </c>
      <c r="B1808" s="44"/>
      <c r="C1808" s="44"/>
      <c r="D1808" s="44"/>
      <c r="E1808" s="44"/>
      <c r="F1808" s="45"/>
    </row>
    <row r="1810" spans="1:6" ht="12.75">
      <c r="A1810" s="19" t="s">
        <v>977</v>
      </c>
      <c r="B1810" s="5">
        <v>2005</v>
      </c>
      <c r="C1810" s="5" t="s">
        <v>978</v>
      </c>
      <c r="D1810" s="5">
        <v>2005</v>
      </c>
      <c r="E1810" s="19"/>
      <c r="F1810" s="47"/>
    </row>
    <row r="1811" spans="1:6" ht="13.5" thickBot="1">
      <c r="A1811" s="48" t="s">
        <v>979</v>
      </c>
      <c r="B1811" s="49" t="s">
        <v>980</v>
      </c>
      <c r="C1811" s="48"/>
      <c r="D1811" s="48" t="s">
        <v>981</v>
      </c>
      <c r="E1811" s="48"/>
      <c r="F1811" s="50" t="s">
        <v>982</v>
      </c>
    </row>
    <row r="1813" spans="1:6" ht="12.75">
      <c r="A1813" s="8" t="s">
        <v>1519</v>
      </c>
      <c r="B1813" s="35">
        <f>SUM(B1814:B1817)</f>
        <v>1343813100</v>
      </c>
      <c r="C1813" s="35"/>
      <c r="D1813" s="35">
        <f>SUM(D1814:D1817)</f>
        <v>1338066723</v>
      </c>
      <c r="E1813" s="37"/>
      <c r="F1813" s="10">
        <f aca="true" t="shared" si="55" ref="F1813:F1824">SUM(D1813/B1813)</f>
        <v>0.9957238272197227</v>
      </c>
    </row>
    <row r="1814" spans="1:6" ht="12.75">
      <c r="A1814" s="17" t="s">
        <v>1520</v>
      </c>
      <c r="B1814" s="108">
        <v>851443300</v>
      </c>
      <c r="C1814" s="108"/>
      <c r="D1814" s="108">
        <v>846443176</v>
      </c>
      <c r="E1814" s="17"/>
      <c r="F1814" s="14">
        <f t="shared" si="55"/>
        <v>0.9941274727277788</v>
      </c>
    </row>
    <row r="1815" spans="1:6" ht="12.75">
      <c r="A1815" s="17" t="s">
        <v>1521</v>
      </c>
      <c r="B1815" s="108">
        <v>93704200</v>
      </c>
      <c r="C1815" s="108"/>
      <c r="D1815" s="108">
        <v>90253845</v>
      </c>
      <c r="E1815" s="17"/>
      <c r="F1815" s="14">
        <f t="shared" si="55"/>
        <v>0.9631782246686915</v>
      </c>
    </row>
    <row r="1816" spans="1:6" ht="12.75">
      <c r="A1816" s="17" t="s">
        <v>1522</v>
      </c>
      <c r="B1816" s="108">
        <v>34164000</v>
      </c>
      <c r="C1816" s="108"/>
      <c r="D1816" s="108">
        <v>33029250</v>
      </c>
      <c r="E1816" s="17"/>
      <c r="F1816" s="14">
        <f t="shared" si="55"/>
        <v>0.9667852125043905</v>
      </c>
    </row>
    <row r="1817" spans="1:6" ht="12.75">
      <c r="A1817" s="17" t="s">
        <v>1523</v>
      </c>
      <c r="B1817" s="108">
        <v>364501600</v>
      </c>
      <c r="C1817" s="108"/>
      <c r="D1817" s="108">
        <v>368340452</v>
      </c>
      <c r="E1817" s="17"/>
      <c r="F1817" s="14">
        <f t="shared" si="55"/>
        <v>1.0105317836739263</v>
      </c>
    </row>
    <row r="1818" spans="1:6" ht="12.75">
      <c r="A1818" s="15" t="s">
        <v>1524</v>
      </c>
      <c r="B1818" s="35">
        <f>SUM(B1819:B1824)</f>
        <v>1005088200</v>
      </c>
      <c r="C1818" s="35"/>
      <c r="D1818" s="35">
        <f>SUM(D1819:D1824)</f>
        <v>1161993542</v>
      </c>
      <c r="E1818" s="37"/>
      <c r="F1818" s="10">
        <f t="shared" si="55"/>
        <v>1.1561110179186265</v>
      </c>
    </row>
    <row r="1819" spans="1:6" ht="12.75">
      <c r="A1819" s="11" t="s">
        <v>906</v>
      </c>
      <c r="B1819" s="119">
        <v>153024400</v>
      </c>
      <c r="C1819" s="120"/>
      <c r="D1819" s="119">
        <v>164216267</v>
      </c>
      <c r="E1819" s="37"/>
      <c r="F1819" s="14">
        <f t="shared" si="55"/>
        <v>1.0731377937113298</v>
      </c>
    </row>
    <row r="1820" spans="1:6" ht="12.75">
      <c r="A1820" s="17" t="s">
        <v>1525</v>
      </c>
      <c r="B1820" s="108">
        <v>33427000</v>
      </c>
      <c r="C1820" s="108"/>
      <c r="D1820" s="108">
        <v>44033520</v>
      </c>
      <c r="E1820" s="17"/>
      <c r="F1820" s="14">
        <f t="shared" si="55"/>
        <v>1.3173039758279235</v>
      </c>
    </row>
    <row r="1821" spans="1:6" ht="12.75">
      <c r="A1821" s="17" t="s">
        <v>1526</v>
      </c>
      <c r="B1821" s="108">
        <v>138718100</v>
      </c>
      <c r="C1821" s="108"/>
      <c r="D1821" s="108">
        <v>184199399</v>
      </c>
      <c r="E1821" s="17"/>
      <c r="F1821" s="14">
        <f t="shared" si="55"/>
        <v>1.3278685261692598</v>
      </c>
    </row>
    <row r="1822" spans="1:6" ht="12.75">
      <c r="A1822" s="17" t="s">
        <v>2420</v>
      </c>
      <c r="B1822" s="108">
        <v>52878500</v>
      </c>
      <c r="C1822" s="108"/>
      <c r="D1822" s="108">
        <v>61497022</v>
      </c>
      <c r="E1822" s="17"/>
      <c r="F1822" s="14">
        <f t="shared" si="55"/>
        <v>1.1629872632544418</v>
      </c>
    </row>
    <row r="1823" spans="1:6" ht="12.75">
      <c r="A1823" s="17" t="s">
        <v>2421</v>
      </c>
      <c r="B1823" s="108">
        <v>341368200</v>
      </c>
      <c r="C1823" s="108"/>
      <c r="D1823" s="108">
        <v>373113604</v>
      </c>
      <c r="E1823" s="17"/>
      <c r="F1823" s="14">
        <f t="shared" si="55"/>
        <v>1.0929946140267313</v>
      </c>
    </row>
    <row r="1824" spans="1:6" ht="12.75">
      <c r="A1824" s="17" t="s">
        <v>2422</v>
      </c>
      <c r="B1824" s="108">
        <v>285672000</v>
      </c>
      <c r="C1824" s="108"/>
      <c r="D1824" s="108">
        <v>334933730</v>
      </c>
      <c r="E1824" s="17"/>
      <c r="F1824" s="14">
        <f t="shared" si="55"/>
        <v>1.1724415763533003</v>
      </c>
    </row>
    <row r="1825" spans="1:6" ht="12.75">
      <c r="A1825" s="17"/>
      <c r="B1825" s="29"/>
      <c r="C1825" s="29"/>
      <c r="D1825" s="29"/>
      <c r="E1825" s="17"/>
      <c r="F1825" s="14"/>
    </row>
    <row r="1826" spans="1:6" ht="12.75">
      <c r="A1826" s="17"/>
      <c r="B1826" s="29"/>
      <c r="C1826" s="29"/>
      <c r="D1826" s="29"/>
      <c r="E1826" s="17"/>
      <c r="F1826" s="14"/>
    </row>
    <row r="1827" spans="1:6" ht="15.75">
      <c r="A1827" s="22" t="s">
        <v>2015</v>
      </c>
      <c r="B1827" s="35">
        <f>+B1758+B1762+B1767+B1771+B1772+B1777+B1780+B1784+B1785+B1789+B1794+B1799+B1802+B1813+B1818</f>
        <v>26602563600</v>
      </c>
      <c r="C1827" s="35"/>
      <c r="D1827" s="35">
        <f>+D1758+D1762+D1767+D1771+D1772+D1777+D1780+D1784+D1785+D1789+D1794+D1799+D1802+D1813+D1818</f>
        <v>28046658392</v>
      </c>
      <c r="E1827" s="37"/>
      <c r="F1827" s="10">
        <f>SUM(D1827/B1827)</f>
        <v>1.0542840462187637</v>
      </c>
    </row>
    <row r="1828" spans="1:6" ht="15.75">
      <c r="A1828" s="22"/>
      <c r="B1828" s="61"/>
      <c r="C1828" s="61"/>
      <c r="D1828" s="61"/>
      <c r="E1828" s="59"/>
      <c r="F1828" s="59"/>
    </row>
    <row r="1829" spans="1:6" ht="15.75">
      <c r="A1829" s="22"/>
      <c r="B1829" s="61"/>
      <c r="C1829" s="61"/>
      <c r="D1829" s="61"/>
      <c r="E1829" s="59"/>
      <c r="F1829" s="59"/>
    </row>
    <row r="1832" spans="1:6" ht="12.75">
      <c r="A1832" s="17" t="s">
        <v>900</v>
      </c>
      <c r="B1832" s="17" t="s">
        <v>2423</v>
      </c>
      <c r="C1832" s="17"/>
      <c r="D1832" s="17"/>
      <c r="E1832" s="36"/>
      <c r="F1832" s="59" t="s">
        <v>2424</v>
      </c>
    </row>
    <row r="1833" spans="1:6" ht="12.75">
      <c r="A1833" s="17" t="s">
        <v>2425</v>
      </c>
      <c r="B1833" s="17" t="s">
        <v>633</v>
      </c>
      <c r="C1833" s="17"/>
      <c r="D1833" s="17"/>
      <c r="E1833" s="36"/>
      <c r="F1833" s="59" t="s">
        <v>2424</v>
      </c>
    </row>
    <row r="1835" spans="1:6" ht="12.75">
      <c r="A1835" s="43" t="s">
        <v>634</v>
      </c>
      <c r="B1835" s="44"/>
      <c r="C1835" s="44"/>
      <c r="D1835" s="44"/>
      <c r="E1835" s="44"/>
      <c r="F1835" s="45"/>
    </row>
    <row r="1836" spans="1:6" ht="12.75">
      <c r="A1836" s="46"/>
      <c r="B1836" s="11"/>
      <c r="C1836" s="11"/>
      <c r="D1836" s="11"/>
      <c r="E1836" s="11"/>
      <c r="F1836" s="42"/>
    </row>
    <row r="1837" spans="1:6" ht="12.75">
      <c r="A1837" s="19" t="s">
        <v>977</v>
      </c>
      <c r="B1837" s="5">
        <v>2005</v>
      </c>
      <c r="C1837" s="5" t="s">
        <v>978</v>
      </c>
      <c r="D1837" s="5">
        <v>2005</v>
      </c>
      <c r="E1837" s="19"/>
      <c r="F1837" s="47"/>
    </row>
    <row r="1838" spans="1:6" ht="13.5" thickBot="1">
      <c r="A1838" s="48" t="s">
        <v>979</v>
      </c>
      <c r="B1838" s="49" t="s">
        <v>980</v>
      </c>
      <c r="C1838" s="48"/>
      <c r="D1838" s="48" t="s">
        <v>981</v>
      </c>
      <c r="E1838" s="48"/>
      <c r="F1838" s="50" t="s">
        <v>982</v>
      </c>
    </row>
    <row r="1839" spans="1:6" ht="12.75">
      <c r="A1839" s="11"/>
      <c r="B1839" s="13"/>
      <c r="C1839" s="13"/>
      <c r="D1839" s="13"/>
      <c r="E1839" s="11"/>
      <c r="F1839" s="42"/>
    </row>
    <row r="1840" spans="1:6" ht="12.75">
      <c r="A1840" s="8" t="s">
        <v>635</v>
      </c>
      <c r="B1840" s="35">
        <f>SUM(B1841:B1843)</f>
        <v>126752900</v>
      </c>
      <c r="C1840" s="35"/>
      <c r="D1840" s="35">
        <f>SUM(D1841:D1843)</f>
        <v>26533840</v>
      </c>
      <c r="E1840" s="37"/>
      <c r="F1840" s="10">
        <f aca="true" t="shared" si="56" ref="F1840:F1853">SUM(D1840/B1840)</f>
        <v>0.20933517102961746</v>
      </c>
    </row>
    <row r="1841" spans="1:6" ht="12.75">
      <c r="A1841" s="17" t="s">
        <v>1527</v>
      </c>
      <c r="B1841" s="108">
        <v>49740800</v>
      </c>
      <c r="C1841" s="108"/>
      <c r="D1841" s="108">
        <v>12382490</v>
      </c>
      <c r="E1841" s="17"/>
      <c r="F1841" s="14">
        <f t="shared" si="56"/>
        <v>0.2489403065491508</v>
      </c>
    </row>
    <row r="1842" spans="1:6" ht="12.75">
      <c r="A1842" s="17" t="s">
        <v>1528</v>
      </c>
      <c r="B1842" s="108">
        <v>58754500</v>
      </c>
      <c r="C1842" s="108"/>
      <c r="D1842" s="108">
        <v>10877030</v>
      </c>
      <c r="E1842" s="17"/>
      <c r="F1842" s="14">
        <f t="shared" si="56"/>
        <v>0.18512675624845756</v>
      </c>
    </row>
    <row r="1843" spans="1:6" ht="12.75">
      <c r="A1843" s="17" t="s">
        <v>1529</v>
      </c>
      <c r="B1843" s="108">
        <v>18257600</v>
      </c>
      <c r="C1843" s="108"/>
      <c r="D1843" s="108">
        <v>3274320</v>
      </c>
      <c r="E1843" s="17"/>
      <c r="F1843" s="14">
        <f t="shared" si="56"/>
        <v>0.1793401104197704</v>
      </c>
    </row>
    <row r="1844" spans="1:6" ht="12.75">
      <c r="A1844" s="8" t="s">
        <v>1530</v>
      </c>
      <c r="B1844" s="35">
        <f>SUM(B1845:B1848)</f>
        <v>199990600</v>
      </c>
      <c r="C1844" s="35"/>
      <c r="D1844" s="35">
        <f>SUM(D1845:D1848)</f>
        <v>40108660</v>
      </c>
      <c r="E1844" s="37"/>
      <c r="F1844" s="10">
        <f t="shared" si="56"/>
        <v>0.20055272597812096</v>
      </c>
    </row>
    <row r="1845" spans="1:6" ht="12.75">
      <c r="A1845" s="17" t="s">
        <v>1531</v>
      </c>
      <c r="B1845" s="108">
        <v>17041700</v>
      </c>
      <c r="C1845" s="108"/>
      <c r="D1845" s="108">
        <v>3143420</v>
      </c>
      <c r="E1845" s="17"/>
      <c r="F1845" s="14">
        <f t="shared" si="56"/>
        <v>0.18445460253378476</v>
      </c>
    </row>
    <row r="1846" spans="1:6" ht="12.75">
      <c r="A1846" s="17" t="s">
        <v>1532</v>
      </c>
      <c r="B1846" s="108">
        <v>97304900</v>
      </c>
      <c r="C1846" s="108"/>
      <c r="D1846" s="108">
        <v>20708570</v>
      </c>
      <c r="E1846" s="17"/>
      <c r="F1846" s="14">
        <f t="shared" si="56"/>
        <v>0.21282145092384863</v>
      </c>
    </row>
    <row r="1847" spans="1:6" ht="12.75">
      <c r="A1847" s="17" t="s">
        <v>1529</v>
      </c>
      <c r="B1847" s="108">
        <v>73296700</v>
      </c>
      <c r="C1847" s="108"/>
      <c r="D1847" s="108">
        <v>13804515</v>
      </c>
      <c r="E1847" s="17"/>
      <c r="F1847" s="14">
        <f t="shared" si="56"/>
        <v>0.18833746949044092</v>
      </c>
    </row>
    <row r="1848" spans="1:6" ht="12.75">
      <c r="A1848" s="17" t="s">
        <v>1533</v>
      </c>
      <c r="B1848" s="108">
        <v>12347300</v>
      </c>
      <c r="C1848" s="108"/>
      <c r="D1848" s="108">
        <v>2452155</v>
      </c>
      <c r="E1848" s="17"/>
      <c r="F1848" s="14">
        <f t="shared" si="56"/>
        <v>0.1985984790197047</v>
      </c>
    </row>
    <row r="1849" spans="1:6" ht="12.75">
      <c r="A1849" s="8" t="s">
        <v>1534</v>
      </c>
      <c r="B1849" s="35">
        <f>SUM(B1850:B1853)</f>
        <v>745396100</v>
      </c>
      <c r="C1849" s="35"/>
      <c r="D1849" s="35">
        <f>SUM(D1850:D1853)</f>
        <v>121650255</v>
      </c>
      <c r="E1849" s="37"/>
      <c r="F1849" s="10">
        <f t="shared" si="56"/>
        <v>0.1632021619109625</v>
      </c>
    </row>
    <row r="1850" spans="1:6" ht="12.75">
      <c r="A1850" s="17" t="s">
        <v>1535</v>
      </c>
      <c r="B1850" s="108">
        <v>23152200</v>
      </c>
      <c r="C1850" s="108"/>
      <c r="D1850" s="108">
        <v>3765755</v>
      </c>
      <c r="E1850" s="17"/>
      <c r="F1850" s="14">
        <f t="shared" si="56"/>
        <v>0.1626521453684747</v>
      </c>
    </row>
    <row r="1851" spans="1:6" ht="12.75">
      <c r="A1851" s="17" t="s">
        <v>1536</v>
      </c>
      <c r="B1851" s="108">
        <v>145084500</v>
      </c>
      <c r="C1851" s="108"/>
      <c r="D1851" s="108">
        <v>22079800</v>
      </c>
      <c r="E1851" s="17"/>
      <c r="F1851" s="14">
        <f t="shared" si="56"/>
        <v>0.15218579517453623</v>
      </c>
    </row>
    <row r="1852" spans="1:6" ht="12.75">
      <c r="A1852" s="17" t="s">
        <v>1537</v>
      </c>
      <c r="B1852" s="108">
        <v>54056500</v>
      </c>
      <c r="C1852" s="108"/>
      <c r="D1852" s="108">
        <v>11063160</v>
      </c>
      <c r="E1852" s="17"/>
      <c r="F1852" s="14">
        <f t="shared" si="56"/>
        <v>0.2046591991712375</v>
      </c>
    </row>
    <row r="1853" spans="1:6" ht="12.75">
      <c r="A1853" s="17" t="s">
        <v>2645</v>
      </c>
      <c r="B1853" s="108">
        <v>523102900</v>
      </c>
      <c r="C1853" s="108"/>
      <c r="D1853" s="108">
        <v>84741540</v>
      </c>
      <c r="E1853" s="17"/>
      <c r="F1853" s="14">
        <f t="shared" si="56"/>
        <v>0.16199784019549499</v>
      </c>
    </row>
    <row r="1854" spans="1:6" ht="12.75">
      <c r="A1854" s="17"/>
      <c r="B1854" s="29"/>
      <c r="C1854" s="29"/>
      <c r="D1854" s="29"/>
      <c r="E1854" s="17"/>
      <c r="F1854" s="14"/>
    </row>
    <row r="1855" spans="1:6" ht="12.75">
      <c r="A1855" s="17"/>
      <c r="B1855" s="17"/>
      <c r="C1855" s="17"/>
      <c r="D1855" s="17"/>
      <c r="E1855" s="17"/>
      <c r="F1855" s="14"/>
    </row>
    <row r="1856" spans="1:6" ht="15.75">
      <c r="A1856" s="22" t="s">
        <v>2015</v>
      </c>
      <c r="B1856" s="35">
        <f>+B1840+B1844+B1849</f>
        <v>1072139600</v>
      </c>
      <c r="C1856" s="35"/>
      <c r="D1856" s="35">
        <f>+D1840+D1844+D1849</f>
        <v>188292755</v>
      </c>
      <c r="E1856" s="37"/>
      <c r="F1856" s="10">
        <f>SUM(D1856/B1856)</f>
        <v>0.1756233563241205</v>
      </c>
    </row>
    <row r="1857" spans="1:6" ht="12.75">
      <c r="A1857" s="17"/>
      <c r="B1857" s="17"/>
      <c r="C1857" s="17"/>
      <c r="D1857" s="17"/>
      <c r="E1857" s="17"/>
      <c r="F1857" s="10"/>
    </row>
    <row r="1859" spans="1:6" ht="12.75">
      <c r="A1859" s="17" t="s">
        <v>1538</v>
      </c>
      <c r="B1859" s="17" t="s">
        <v>1539</v>
      </c>
      <c r="C1859" s="17"/>
      <c r="D1859" s="17"/>
      <c r="E1859" s="36"/>
      <c r="F1859" s="17" t="s">
        <v>368</v>
      </c>
    </row>
    <row r="1860" spans="1:6" ht="12.75">
      <c r="A1860" s="17" t="s">
        <v>1541</v>
      </c>
      <c r="B1860" s="17" t="s">
        <v>1542</v>
      </c>
      <c r="C1860" s="17"/>
      <c r="D1860" s="17"/>
      <c r="E1860" s="36"/>
      <c r="F1860" s="17" t="s">
        <v>1543</v>
      </c>
    </row>
    <row r="1861" spans="1:6" ht="12.75">
      <c r="A1861" s="17" t="s">
        <v>1544</v>
      </c>
      <c r="B1861" s="17" t="s">
        <v>1545</v>
      </c>
      <c r="C1861" s="17"/>
      <c r="D1861" s="17"/>
      <c r="E1861" s="36"/>
      <c r="F1861" s="17" t="s">
        <v>369</v>
      </c>
    </row>
    <row r="1862" spans="1:6" ht="12.75">
      <c r="A1862" s="17" t="s">
        <v>1547</v>
      </c>
      <c r="B1862" s="17" t="s">
        <v>1545</v>
      </c>
      <c r="C1862" s="17"/>
      <c r="D1862" s="17"/>
      <c r="E1862" s="36"/>
      <c r="F1862" s="17" t="s">
        <v>369</v>
      </c>
    </row>
    <row r="1865" spans="1:6" ht="12.75">
      <c r="A1865" s="43" t="s">
        <v>1548</v>
      </c>
      <c r="B1865" s="44"/>
      <c r="C1865" s="44"/>
      <c r="D1865" s="44"/>
      <c r="E1865" s="44"/>
      <c r="F1865" s="45"/>
    </row>
    <row r="1866" spans="1:6" ht="12.75">
      <c r="A1866" s="46"/>
      <c r="B1866" s="11"/>
      <c r="C1866" s="11"/>
      <c r="D1866" s="11"/>
      <c r="E1866" s="11"/>
      <c r="F1866" s="42"/>
    </row>
    <row r="1867" spans="1:6" ht="12.75">
      <c r="A1867" s="19" t="s">
        <v>977</v>
      </c>
      <c r="B1867" s="5">
        <v>2005</v>
      </c>
      <c r="C1867" s="5" t="s">
        <v>978</v>
      </c>
      <c r="D1867" s="5">
        <v>2005</v>
      </c>
      <c r="E1867" s="19"/>
      <c r="F1867" s="47"/>
    </row>
    <row r="1868" spans="1:6" ht="13.5" thickBot="1">
      <c r="A1868" s="48" t="s">
        <v>979</v>
      </c>
      <c r="B1868" s="49" t="s">
        <v>980</v>
      </c>
      <c r="C1868" s="48"/>
      <c r="D1868" s="48" t="s">
        <v>981</v>
      </c>
      <c r="E1868" s="48"/>
      <c r="F1868" s="50" t="s">
        <v>982</v>
      </c>
    </row>
    <row r="1869" spans="1:6" ht="12.75">
      <c r="A1869" s="11"/>
      <c r="B1869" s="13"/>
      <c r="C1869" s="13"/>
      <c r="D1869" s="13"/>
      <c r="E1869" s="11"/>
      <c r="F1869" s="42"/>
    </row>
    <row r="1870" spans="1:6" ht="12.75">
      <c r="A1870" s="8" t="s">
        <v>1565</v>
      </c>
      <c r="B1870" s="35">
        <f>SUM(B1871:B1881)</f>
        <v>356472100</v>
      </c>
      <c r="C1870" s="35"/>
      <c r="D1870" s="35">
        <f>SUM(D1871:D1881)</f>
        <v>342736043</v>
      </c>
      <c r="E1870" s="37"/>
      <c r="F1870" s="10">
        <f aca="true" t="shared" si="57" ref="F1870:F1875">SUM(D1870/B1870)</f>
        <v>0.9614666701826033</v>
      </c>
    </row>
    <row r="1871" spans="1:6" ht="12.75">
      <c r="A1871" s="17" t="s">
        <v>2593</v>
      </c>
      <c r="B1871" s="108">
        <v>41685200</v>
      </c>
      <c r="C1871" s="108"/>
      <c r="D1871" s="108">
        <v>45316660</v>
      </c>
      <c r="E1871" s="17"/>
      <c r="F1871" s="14">
        <f t="shared" si="57"/>
        <v>1.0871162906739082</v>
      </c>
    </row>
    <row r="1872" spans="1:6" ht="12.75">
      <c r="A1872" s="17" t="s">
        <v>1566</v>
      </c>
      <c r="B1872" s="108">
        <v>140296800</v>
      </c>
      <c r="C1872" s="108"/>
      <c r="D1872" s="108">
        <v>183398510</v>
      </c>
      <c r="E1872" s="17"/>
      <c r="F1872" s="14">
        <f t="shared" si="57"/>
        <v>1.30721805486654</v>
      </c>
    </row>
    <row r="1873" spans="1:6" ht="12.75">
      <c r="A1873" s="17" t="s">
        <v>1567</v>
      </c>
      <c r="B1873" s="108">
        <v>4830200</v>
      </c>
      <c r="C1873" s="108"/>
      <c r="D1873" s="108">
        <v>5964430</v>
      </c>
      <c r="E1873" s="17"/>
      <c r="F1873" s="14">
        <f t="shared" si="57"/>
        <v>1.234820504326943</v>
      </c>
    </row>
    <row r="1874" spans="1:6" ht="12.75">
      <c r="A1874" s="17" t="s">
        <v>2087</v>
      </c>
      <c r="B1874" s="108">
        <v>58965800</v>
      </c>
      <c r="C1874" s="108"/>
      <c r="D1874" s="108">
        <v>64261710</v>
      </c>
      <c r="E1874" s="17"/>
      <c r="F1874" s="14">
        <f t="shared" si="57"/>
        <v>1.089813247679163</v>
      </c>
    </row>
    <row r="1875" spans="1:6" ht="12.75">
      <c r="A1875" s="17" t="s">
        <v>1568</v>
      </c>
      <c r="B1875" s="108">
        <v>34214400</v>
      </c>
      <c r="C1875" s="108"/>
      <c r="D1875" s="108">
        <v>13786100</v>
      </c>
      <c r="E1875" s="17"/>
      <c r="F1875" s="14">
        <f t="shared" si="57"/>
        <v>0.4029326833146278</v>
      </c>
    </row>
    <row r="1876" spans="1:6" ht="12.75">
      <c r="A1876" s="38" t="s">
        <v>1569</v>
      </c>
      <c r="B1876" s="108"/>
      <c r="C1876" s="108"/>
      <c r="D1876" s="108"/>
      <c r="E1876" s="17"/>
      <c r="F1876" s="14"/>
    </row>
    <row r="1877" spans="1:6" ht="12.75">
      <c r="A1877" s="17" t="s">
        <v>1570</v>
      </c>
      <c r="B1877" s="108">
        <v>11260600</v>
      </c>
      <c r="C1877" s="108"/>
      <c r="D1877" s="108">
        <v>4027700</v>
      </c>
      <c r="E1877" s="17"/>
      <c r="F1877" s="14">
        <f>SUM(D1877/B1877)</f>
        <v>0.3576807630144042</v>
      </c>
    </row>
    <row r="1878" spans="1:6" ht="12.75">
      <c r="A1878" s="38" t="s">
        <v>1569</v>
      </c>
      <c r="B1878" s="108"/>
      <c r="C1878" s="108"/>
      <c r="D1878" s="108"/>
      <c r="E1878" s="17"/>
      <c r="F1878" s="14"/>
    </row>
    <row r="1879" spans="1:6" ht="12.75">
      <c r="A1879" s="17" t="s">
        <v>1571</v>
      </c>
      <c r="B1879" s="108">
        <v>41185900</v>
      </c>
      <c r="C1879" s="108"/>
      <c r="D1879" s="108">
        <v>16678152</v>
      </c>
      <c r="E1879" s="17"/>
      <c r="F1879" s="14">
        <f>SUM(D1879/B1879)</f>
        <v>0.40494810117054625</v>
      </c>
    </row>
    <row r="1880" spans="1:6" ht="12.75">
      <c r="A1880" s="38" t="s">
        <v>1572</v>
      </c>
      <c r="B1880" s="108"/>
      <c r="C1880" s="108"/>
      <c r="D1880" s="108"/>
      <c r="E1880" s="17"/>
      <c r="F1880" s="14"/>
    </row>
    <row r="1881" spans="1:6" ht="12.75">
      <c r="A1881" s="17" t="s">
        <v>1533</v>
      </c>
      <c r="B1881" s="108">
        <v>24033200</v>
      </c>
      <c r="C1881" s="108"/>
      <c r="D1881" s="108">
        <v>9302781</v>
      </c>
      <c r="E1881" s="17"/>
      <c r="F1881" s="14">
        <f>SUM(D1881/B1881)</f>
        <v>0.387080413760964</v>
      </c>
    </row>
    <row r="1882" spans="1:6" ht="12.75">
      <c r="A1882" s="38" t="s">
        <v>1572</v>
      </c>
      <c r="B1882" s="108"/>
      <c r="C1882" s="108"/>
      <c r="D1882" s="108"/>
      <c r="E1882" s="17"/>
      <c r="F1882" s="14"/>
    </row>
    <row r="1883" spans="1:6" ht="12.75">
      <c r="A1883" s="8" t="s">
        <v>1573</v>
      </c>
      <c r="B1883" s="110">
        <v>2117404600</v>
      </c>
      <c r="C1883" s="121"/>
      <c r="D1883" s="110">
        <v>2562216759</v>
      </c>
      <c r="E1883" s="37"/>
      <c r="F1883" s="10">
        <f aca="true" t="shared" si="58" ref="F1883:F1895">SUM(D1883/B1883)</f>
        <v>1.2100742385276768</v>
      </c>
    </row>
    <row r="1884" spans="1:6" ht="12.75">
      <c r="A1884" s="8" t="s">
        <v>1574</v>
      </c>
      <c r="B1884" s="35">
        <f>SUM(B1885:B1885)</f>
        <v>588644400</v>
      </c>
      <c r="C1884" s="35"/>
      <c r="D1884" s="35">
        <f>SUM(D1885:D1885)</f>
        <v>644992285</v>
      </c>
      <c r="E1884" s="37"/>
      <c r="F1884" s="10">
        <f t="shared" si="58"/>
        <v>1.095724829795374</v>
      </c>
    </row>
    <row r="1885" spans="1:6" ht="12.75">
      <c r="A1885" s="17" t="s">
        <v>2574</v>
      </c>
      <c r="B1885" s="108">
        <v>588644400</v>
      </c>
      <c r="C1885" s="108"/>
      <c r="D1885" s="108">
        <v>644992285</v>
      </c>
      <c r="E1885" s="17"/>
      <c r="F1885" s="14">
        <f t="shared" si="58"/>
        <v>1.095724829795374</v>
      </c>
    </row>
    <row r="1886" spans="1:6" ht="12.75">
      <c r="A1886" s="8" t="s">
        <v>1575</v>
      </c>
      <c r="B1886" s="35">
        <f>SUM(B1887:B1891)</f>
        <v>772637000</v>
      </c>
      <c r="C1886" s="35"/>
      <c r="D1886" s="35">
        <f>SUM(D1887:D1891)</f>
        <v>781899520</v>
      </c>
      <c r="E1886" s="37"/>
      <c r="F1886" s="10">
        <f t="shared" si="58"/>
        <v>1.0119881910910298</v>
      </c>
    </row>
    <row r="1887" spans="1:6" ht="12.75">
      <c r="A1887" s="17" t="s">
        <v>1576</v>
      </c>
      <c r="B1887" s="108">
        <v>63415300</v>
      </c>
      <c r="C1887" s="108"/>
      <c r="D1887" s="108">
        <v>68010970</v>
      </c>
      <c r="E1887" s="17"/>
      <c r="F1887" s="14">
        <f t="shared" si="58"/>
        <v>1.0724694198403224</v>
      </c>
    </row>
    <row r="1888" spans="1:6" ht="12.75">
      <c r="A1888" s="17" t="s">
        <v>1577</v>
      </c>
      <c r="B1888" s="108">
        <v>10325200</v>
      </c>
      <c r="C1888" s="108"/>
      <c r="D1888" s="108">
        <v>11700780</v>
      </c>
      <c r="E1888" s="17"/>
      <c r="F1888" s="14">
        <f t="shared" si="58"/>
        <v>1.1332255065277186</v>
      </c>
    </row>
    <row r="1889" spans="1:6" ht="12.75">
      <c r="A1889" s="17" t="s">
        <v>2568</v>
      </c>
      <c r="B1889" s="108">
        <v>501095300</v>
      </c>
      <c r="C1889" s="108"/>
      <c r="D1889" s="108">
        <v>490756390</v>
      </c>
      <c r="E1889" s="17"/>
      <c r="F1889" s="14">
        <f t="shared" si="58"/>
        <v>0.9793673778221428</v>
      </c>
    </row>
    <row r="1890" spans="1:6" ht="12.75">
      <c r="A1890" s="17" t="s">
        <v>1578</v>
      </c>
      <c r="B1890" s="108">
        <v>46167600</v>
      </c>
      <c r="C1890" s="108"/>
      <c r="D1890" s="108">
        <v>51489030</v>
      </c>
      <c r="E1890" s="17"/>
      <c r="F1890" s="14">
        <f t="shared" si="58"/>
        <v>1.1152633015361422</v>
      </c>
    </row>
    <row r="1891" spans="1:6" ht="12.75">
      <c r="A1891" s="17" t="s">
        <v>1579</v>
      </c>
      <c r="B1891" s="108">
        <v>151633600</v>
      </c>
      <c r="C1891" s="108"/>
      <c r="D1891" s="108">
        <v>159942350</v>
      </c>
      <c r="E1891" s="17"/>
      <c r="F1891" s="14">
        <f t="shared" si="58"/>
        <v>1.0547949135284</v>
      </c>
    </row>
    <row r="1892" spans="1:6" ht="12.75">
      <c r="A1892" s="8" t="s">
        <v>1580</v>
      </c>
      <c r="B1892" s="35">
        <f>SUM(B1893:B1898)</f>
        <v>635984200</v>
      </c>
      <c r="C1892" s="35"/>
      <c r="D1892" s="35">
        <f>SUM(D1893:D1898)</f>
        <v>687730720</v>
      </c>
      <c r="E1892" s="37"/>
      <c r="F1892" s="10">
        <f t="shared" si="58"/>
        <v>1.0813644741488861</v>
      </c>
    </row>
    <row r="1893" spans="1:6" ht="12.75">
      <c r="A1893" s="17" t="s">
        <v>1581</v>
      </c>
      <c r="B1893" s="108">
        <v>142270300</v>
      </c>
      <c r="C1893" s="108"/>
      <c r="D1893" s="108">
        <v>161442900</v>
      </c>
      <c r="E1893" s="17"/>
      <c r="F1893" s="14">
        <f t="shared" si="58"/>
        <v>1.1347617879487146</v>
      </c>
    </row>
    <row r="1894" spans="1:6" ht="12.75">
      <c r="A1894" s="17" t="s">
        <v>2175</v>
      </c>
      <c r="B1894" s="108">
        <v>68623500</v>
      </c>
      <c r="C1894" s="108"/>
      <c r="D1894" s="108">
        <v>68965800</v>
      </c>
      <c r="E1894" s="17"/>
      <c r="F1894" s="14">
        <f t="shared" si="58"/>
        <v>1.0049880871713044</v>
      </c>
    </row>
    <row r="1895" spans="1:6" ht="12.75">
      <c r="A1895" s="17" t="s">
        <v>1582</v>
      </c>
      <c r="B1895" s="108">
        <v>14273100</v>
      </c>
      <c r="C1895" s="108"/>
      <c r="D1895" s="108">
        <v>16252020</v>
      </c>
      <c r="E1895" s="17"/>
      <c r="F1895" s="14">
        <f t="shared" si="58"/>
        <v>1.1386468251466044</v>
      </c>
    </row>
    <row r="1896" spans="1:6" ht="12.75">
      <c r="A1896" s="38" t="s">
        <v>1583</v>
      </c>
      <c r="B1896" s="108"/>
      <c r="C1896" s="108"/>
      <c r="D1896" s="108"/>
      <c r="E1896" s="17"/>
      <c r="F1896" s="14"/>
    </row>
    <row r="1897" spans="1:6" ht="12.75">
      <c r="A1897" s="17" t="s">
        <v>1584</v>
      </c>
      <c r="B1897" s="108">
        <v>188650700</v>
      </c>
      <c r="C1897" s="108"/>
      <c r="D1897" s="108">
        <v>201037160</v>
      </c>
      <c r="E1897" s="17"/>
      <c r="F1897" s="14">
        <f aca="true" t="shared" si="59" ref="F1897:F1917">SUM(D1897/B1897)</f>
        <v>1.0656581714247548</v>
      </c>
    </row>
    <row r="1898" spans="1:6" ht="12.75">
      <c r="A1898" s="17" t="s">
        <v>2086</v>
      </c>
      <c r="B1898" s="108">
        <v>222166600</v>
      </c>
      <c r="C1898" s="108"/>
      <c r="D1898" s="108">
        <v>240032840</v>
      </c>
      <c r="E1898" s="17"/>
      <c r="F1898" s="14">
        <f t="shared" si="59"/>
        <v>1.080418208677632</v>
      </c>
    </row>
    <row r="1899" spans="1:6" ht="12.75">
      <c r="A1899" s="8" t="s">
        <v>1585</v>
      </c>
      <c r="B1899" s="35">
        <f>SUM(B1900:B1902)</f>
        <v>353200200</v>
      </c>
      <c r="C1899" s="35"/>
      <c r="D1899" s="35">
        <f>SUM(D1900:D1902)</f>
        <v>402767790</v>
      </c>
      <c r="E1899" s="37"/>
      <c r="F1899" s="10">
        <f t="shared" si="59"/>
        <v>1.140338510567095</v>
      </c>
    </row>
    <row r="1900" spans="1:6" ht="12.75">
      <c r="A1900" s="17" t="s">
        <v>1586</v>
      </c>
      <c r="B1900" s="108">
        <v>94710400</v>
      </c>
      <c r="C1900" s="108"/>
      <c r="D1900" s="108">
        <v>107184740</v>
      </c>
      <c r="E1900" s="17"/>
      <c r="F1900" s="14">
        <f t="shared" si="59"/>
        <v>1.1317103507112207</v>
      </c>
    </row>
    <row r="1901" spans="1:6" ht="12.75">
      <c r="A1901" s="17" t="s">
        <v>2910</v>
      </c>
      <c r="B1901" s="108">
        <v>180414500</v>
      </c>
      <c r="C1901" s="108"/>
      <c r="D1901" s="108">
        <v>200502510</v>
      </c>
      <c r="E1901" s="17"/>
      <c r="F1901" s="14">
        <f t="shared" si="59"/>
        <v>1.1113436558591465</v>
      </c>
    </row>
    <row r="1902" spans="1:6" ht="12.75">
      <c r="A1902" s="17" t="s">
        <v>1587</v>
      </c>
      <c r="B1902" s="108">
        <v>78075300</v>
      </c>
      <c r="C1902" s="108"/>
      <c r="D1902" s="108">
        <v>95080540</v>
      </c>
      <c r="E1902" s="17"/>
      <c r="F1902" s="14">
        <f t="shared" si="59"/>
        <v>1.2178056312303636</v>
      </c>
    </row>
    <row r="1903" spans="1:6" ht="12.75">
      <c r="A1903" s="8" t="s">
        <v>1615</v>
      </c>
      <c r="B1903" s="110">
        <v>604493000</v>
      </c>
      <c r="C1903" s="121"/>
      <c r="D1903" s="110">
        <v>678506220</v>
      </c>
      <c r="E1903" s="37"/>
      <c r="F1903" s="10">
        <f t="shared" si="59"/>
        <v>1.1224385063185183</v>
      </c>
    </row>
    <row r="1904" spans="1:6" ht="12.75">
      <c r="A1904" s="8" t="s">
        <v>1616</v>
      </c>
      <c r="B1904" s="35">
        <f>SUM(B1905:B1906)</f>
        <v>182114500</v>
      </c>
      <c r="C1904" s="35"/>
      <c r="D1904" s="35">
        <f>SUM(D1905:D1906)</f>
        <v>220887570</v>
      </c>
      <c r="E1904" s="37"/>
      <c r="F1904" s="10">
        <f t="shared" si="59"/>
        <v>1.2129049032339545</v>
      </c>
    </row>
    <row r="1905" spans="1:6" ht="12.75">
      <c r="A1905" s="17" t="s">
        <v>1617</v>
      </c>
      <c r="B1905" s="108">
        <v>117236400</v>
      </c>
      <c r="C1905" s="108"/>
      <c r="D1905" s="108">
        <v>145114810</v>
      </c>
      <c r="E1905" s="17"/>
      <c r="F1905" s="14">
        <f t="shared" si="59"/>
        <v>1.237796537594126</v>
      </c>
    </row>
    <row r="1906" spans="1:6" ht="12.75">
      <c r="A1906" s="17" t="s">
        <v>1618</v>
      </c>
      <c r="B1906" s="108">
        <v>64878100</v>
      </c>
      <c r="C1906" s="108"/>
      <c r="D1906" s="108">
        <v>75772760</v>
      </c>
      <c r="E1906" s="17"/>
      <c r="F1906" s="14">
        <f t="shared" si="59"/>
        <v>1.167925077953886</v>
      </c>
    </row>
    <row r="1907" spans="1:6" ht="12.75">
      <c r="A1907" s="8" t="s">
        <v>1619</v>
      </c>
      <c r="B1907" s="110">
        <v>2573491600</v>
      </c>
      <c r="C1907" s="121"/>
      <c r="D1907" s="110">
        <v>2918110546</v>
      </c>
      <c r="E1907" s="37"/>
      <c r="F1907" s="10">
        <f t="shared" si="59"/>
        <v>1.1339110436575741</v>
      </c>
    </row>
    <row r="1908" spans="1:6" ht="12.75">
      <c r="A1908" s="8" t="s">
        <v>1620</v>
      </c>
      <c r="B1908" s="35">
        <f>SUM(B1909:B1910)</f>
        <v>409693900</v>
      </c>
      <c r="C1908" s="35"/>
      <c r="D1908" s="35">
        <f>SUM(D1909:D1910)</f>
        <v>451239580</v>
      </c>
      <c r="E1908" s="37"/>
      <c r="F1908" s="10">
        <f t="shared" si="59"/>
        <v>1.1014066355393624</v>
      </c>
    </row>
    <row r="1909" spans="1:6" ht="12.75">
      <c r="A1909" s="17" t="s">
        <v>1621</v>
      </c>
      <c r="B1909" s="108">
        <v>125142000</v>
      </c>
      <c r="C1909" s="108"/>
      <c r="D1909" s="108">
        <v>138207110</v>
      </c>
      <c r="E1909" s="17"/>
      <c r="F1909" s="14">
        <f t="shared" si="59"/>
        <v>1.1044022790110435</v>
      </c>
    </row>
    <row r="1910" spans="1:6" ht="12.75">
      <c r="A1910" s="17" t="s">
        <v>1622</v>
      </c>
      <c r="B1910" s="108">
        <v>284551900</v>
      </c>
      <c r="C1910" s="108"/>
      <c r="D1910" s="108">
        <v>313032470</v>
      </c>
      <c r="E1910" s="17"/>
      <c r="F1910" s="14">
        <f t="shared" si="59"/>
        <v>1.1000891928678038</v>
      </c>
    </row>
    <row r="1911" spans="1:6" ht="12.75">
      <c r="A1911" s="8" t="s">
        <v>1623</v>
      </c>
      <c r="B1911" s="35">
        <f>SUM(B1912:B1917)</f>
        <v>290230900</v>
      </c>
      <c r="C1911" s="35"/>
      <c r="D1911" s="35">
        <f>SUM(D1912:D1917)</f>
        <v>347117210</v>
      </c>
      <c r="E1911" s="37"/>
      <c r="F1911" s="10">
        <f t="shared" si="59"/>
        <v>1.1960036302130477</v>
      </c>
    </row>
    <row r="1912" spans="1:6" ht="12.75">
      <c r="A1912" s="17" t="s">
        <v>1624</v>
      </c>
      <c r="B1912" s="108">
        <v>37942700</v>
      </c>
      <c r="C1912" s="108"/>
      <c r="D1912" s="108">
        <v>45982840</v>
      </c>
      <c r="E1912" s="17"/>
      <c r="F1912" s="14">
        <f t="shared" si="59"/>
        <v>1.21190215772731</v>
      </c>
    </row>
    <row r="1913" spans="1:6" ht="12.75">
      <c r="A1913" s="17" t="s">
        <v>437</v>
      </c>
      <c r="B1913" s="108">
        <v>50997700</v>
      </c>
      <c r="C1913" s="108"/>
      <c r="D1913" s="108">
        <v>68148410</v>
      </c>
      <c r="E1913" s="17"/>
      <c r="F1913" s="14">
        <f t="shared" si="59"/>
        <v>1.3363035980054003</v>
      </c>
    </row>
    <row r="1914" spans="1:6" ht="12.75">
      <c r="A1914" s="17" t="s">
        <v>1625</v>
      </c>
      <c r="B1914" s="108">
        <v>15085000</v>
      </c>
      <c r="C1914" s="108"/>
      <c r="D1914" s="108">
        <v>15704300</v>
      </c>
      <c r="E1914" s="17"/>
      <c r="F1914" s="14">
        <f t="shared" si="59"/>
        <v>1.0410540271793172</v>
      </c>
    </row>
    <row r="1915" spans="1:6" ht="12.75">
      <c r="A1915" s="17" t="s">
        <v>1626</v>
      </c>
      <c r="B1915" s="108">
        <v>66244200</v>
      </c>
      <c r="C1915" s="108"/>
      <c r="D1915" s="108">
        <v>72781300</v>
      </c>
      <c r="E1915" s="17"/>
      <c r="F1915" s="14">
        <f t="shared" si="59"/>
        <v>1.0986818468635744</v>
      </c>
    </row>
    <row r="1916" spans="1:6" ht="12.75">
      <c r="A1916" s="17" t="s">
        <v>1627</v>
      </c>
      <c r="B1916" s="108">
        <v>13732700</v>
      </c>
      <c r="C1916" s="108"/>
      <c r="D1916" s="108">
        <v>14755340</v>
      </c>
      <c r="E1916" s="17"/>
      <c r="F1916" s="14">
        <f t="shared" si="59"/>
        <v>1.0744675118512748</v>
      </c>
    </row>
    <row r="1917" spans="1:6" ht="12.75">
      <c r="A1917" s="17" t="s">
        <v>741</v>
      </c>
      <c r="B1917" s="108">
        <v>106228600</v>
      </c>
      <c r="C1917" s="108"/>
      <c r="D1917" s="108">
        <v>129745020</v>
      </c>
      <c r="E1917" s="17"/>
      <c r="F1917" s="14">
        <f t="shared" si="59"/>
        <v>1.2213755994148467</v>
      </c>
    </row>
    <row r="1920" spans="1:6" ht="12.75">
      <c r="A1920" s="43" t="s">
        <v>1548</v>
      </c>
      <c r="B1920" s="44"/>
      <c r="C1920" s="44"/>
      <c r="D1920" s="44"/>
      <c r="E1920" s="44"/>
      <c r="F1920" s="45"/>
    </row>
    <row r="1921" spans="1:6" ht="12.75">
      <c r="A1921" s="46"/>
      <c r="B1921" s="11"/>
      <c r="C1921" s="11"/>
      <c r="D1921" s="11"/>
      <c r="E1921" s="11"/>
      <c r="F1921" s="42"/>
    </row>
    <row r="1922" spans="1:6" ht="12.75">
      <c r="A1922" s="19" t="s">
        <v>977</v>
      </c>
      <c r="B1922" s="5">
        <v>2005</v>
      </c>
      <c r="C1922" s="5" t="s">
        <v>978</v>
      </c>
      <c r="D1922" s="5">
        <v>2005</v>
      </c>
      <c r="E1922" s="19"/>
      <c r="F1922" s="47"/>
    </row>
    <row r="1923" spans="1:6" ht="13.5" thickBot="1">
      <c r="A1923" s="48" t="s">
        <v>979</v>
      </c>
      <c r="B1923" s="49" t="s">
        <v>980</v>
      </c>
      <c r="C1923" s="48"/>
      <c r="D1923" s="48" t="s">
        <v>981</v>
      </c>
      <c r="E1923" s="48"/>
      <c r="F1923" s="50" t="s">
        <v>982</v>
      </c>
    </row>
    <row r="1924" spans="1:6" ht="12.75">
      <c r="A1924" s="11"/>
      <c r="B1924" s="13"/>
      <c r="C1924" s="13"/>
      <c r="D1924" s="13"/>
      <c r="E1924" s="11"/>
      <c r="F1924" s="42"/>
    </row>
    <row r="1925" spans="1:6" ht="12.75">
      <c r="A1925" s="8" t="s">
        <v>1628</v>
      </c>
      <c r="B1925" s="35">
        <f>SUM(B1926:B1928)</f>
        <v>176204000</v>
      </c>
      <c r="C1925" s="35"/>
      <c r="D1925" s="35">
        <f>SUM(D1926:D1928)</f>
        <v>163899410</v>
      </c>
      <c r="E1925" s="37"/>
      <c r="F1925" s="10">
        <f>SUM(D1925/B1925)</f>
        <v>0.9301684978774603</v>
      </c>
    </row>
    <row r="1926" spans="1:6" ht="12.75">
      <c r="A1926" s="17" t="s">
        <v>1629</v>
      </c>
      <c r="B1926" s="108">
        <v>55728200</v>
      </c>
      <c r="C1926" s="108"/>
      <c r="D1926" s="108">
        <v>74641150</v>
      </c>
      <c r="E1926" s="17"/>
      <c r="F1926" s="14">
        <f>SUM(D1926/B1926)</f>
        <v>1.3393784475364359</v>
      </c>
    </row>
    <row r="1927" spans="1:6" ht="12.75">
      <c r="A1927" s="17" t="s">
        <v>520</v>
      </c>
      <c r="B1927" s="108">
        <v>54064200</v>
      </c>
      <c r="C1927" s="108"/>
      <c r="D1927" s="108">
        <v>64267660</v>
      </c>
      <c r="E1927" s="17"/>
      <c r="F1927" s="14">
        <f>SUM(D1927/B1927)</f>
        <v>1.1887285856444745</v>
      </c>
    </row>
    <row r="1928" spans="1:6" ht="12.75">
      <c r="A1928" s="17" t="s">
        <v>2235</v>
      </c>
      <c r="B1928" s="108">
        <v>66411600</v>
      </c>
      <c r="C1928" s="108"/>
      <c r="D1928" s="108">
        <v>24990600</v>
      </c>
      <c r="E1928" s="17"/>
      <c r="F1928" s="14">
        <f>SUM(D1928/B1928)</f>
        <v>0.3762987188985057</v>
      </c>
    </row>
    <row r="1929" ht="12.75">
      <c r="A1929" s="38" t="s">
        <v>1569</v>
      </c>
    </row>
    <row r="1930" spans="1:6" ht="12.75">
      <c r="A1930" s="8" t="s">
        <v>2503</v>
      </c>
      <c r="B1930" s="35">
        <f>SUM(B1931:B1935)</f>
        <v>388861400</v>
      </c>
      <c r="C1930" s="35"/>
      <c r="D1930" s="35">
        <f>SUM(D1931:D1935)</f>
        <v>431388130</v>
      </c>
      <c r="E1930" s="37"/>
      <c r="F1930" s="10">
        <f aca="true" t="shared" si="60" ref="F1930:F1935">SUM(D1930/B1930)</f>
        <v>1.109362178915161</v>
      </c>
    </row>
    <row r="1931" spans="1:6" ht="12.75">
      <c r="A1931" s="17" t="s">
        <v>1475</v>
      </c>
      <c r="B1931" s="108">
        <v>31717800</v>
      </c>
      <c r="C1931" s="108"/>
      <c r="D1931" s="108">
        <v>37553340</v>
      </c>
      <c r="E1931" s="17"/>
      <c r="F1931" s="14">
        <f t="shared" si="60"/>
        <v>1.1839831261941245</v>
      </c>
    </row>
    <row r="1932" spans="1:6" ht="12.75">
      <c r="A1932" s="17" t="s">
        <v>1290</v>
      </c>
      <c r="B1932" s="108">
        <v>195812400</v>
      </c>
      <c r="C1932" s="108"/>
      <c r="D1932" s="108">
        <v>213887540</v>
      </c>
      <c r="E1932" s="17"/>
      <c r="F1932" s="14">
        <f t="shared" si="60"/>
        <v>1.092308454418617</v>
      </c>
    </row>
    <row r="1933" spans="1:6" ht="12.75">
      <c r="A1933" s="17" t="s">
        <v>1559</v>
      </c>
      <c r="B1933" s="108">
        <v>69212600</v>
      </c>
      <c r="C1933" s="108"/>
      <c r="D1933" s="108">
        <v>77961480</v>
      </c>
      <c r="E1933" s="17"/>
      <c r="F1933" s="14">
        <f t="shared" si="60"/>
        <v>1.1264058856335406</v>
      </c>
    </row>
    <row r="1934" spans="1:6" ht="12.75">
      <c r="A1934" s="17" t="s">
        <v>2595</v>
      </c>
      <c r="B1934" s="108">
        <v>85276000</v>
      </c>
      <c r="C1934" s="108"/>
      <c r="D1934" s="108">
        <v>92093080</v>
      </c>
      <c r="E1934" s="17"/>
      <c r="F1934" s="14">
        <f t="shared" si="60"/>
        <v>1.0799413668558562</v>
      </c>
    </row>
    <row r="1935" spans="1:6" ht="12.75">
      <c r="A1935" s="17" t="s">
        <v>2504</v>
      </c>
      <c r="B1935" s="108">
        <v>6842600</v>
      </c>
      <c r="C1935" s="108"/>
      <c r="D1935" s="108">
        <v>9892690</v>
      </c>
      <c r="E1935" s="17"/>
      <c r="F1935" s="14">
        <f t="shared" si="60"/>
        <v>1.4457501534504429</v>
      </c>
    </row>
    <row r="1936" spans="1:6" ht="12.75">
      <c r="A1936" s="17"/>
      <c r="B1936" s="17"/>
      <c r="C1936" s="17"/>
      <c r="D1936" s="17"/>
      <c r="E1936" s="17"/>
      <c r="F1936" s="14"/>
    </row>
    <row r="1937" spans="1:6" ht="12.75">
      <c r="A1937" s="17"/>
      <c r="B1937" s="17"/>
      <c r="C1937" s="17"/>
      <c r="D1937" s="17"/>
      <c r="E1937" s="17"/>
      <c r="F1937" s="14"/>
    </row>
    <row r="1938" spans="1:6" ht="15.75">
      <c r="A1938" s="22" t="s">
        <v>2015</v>
      </c>
      <c r="B1938" s="35">
        <f>+B1870+B1883+B1884+B1886+B1892+B1899+B1903+B1904+B1907+B1908+B1911+B1925+B1930</f>
        <v>9449431800</v>
      </c>
      <c r="C1938" s="35"/>
      <c r="D1938" s="35">
        <f>+D1870+D1883+D1884+D1886+D1892+D1899+D1903+D1904+D1907+D1908+D1911+D1925+D1930</f>
        <v>10633491783</v>
      </c>
      <c r="E1938" s="37"/>
      <c r="F1938" s="10">
        <f>SUM(D1938/B1938)</f>
        <v>1.1253048869033586</v>
      </c>
    </row>
    <row r="1941" spans="1:6" ht="12.75">
      <c r="A1941" s="43" t="s">
        <v>2505</v>
      </c>
      <c r="B1941" s="44"/>
      <c r="C1941" s="44"/>
      <c r="D1941" s="44"/>
      <c r="E1941" s="44"/>
      <c r="F1941" s="45"/>
    </row>
    <row r="1942" spans="1:6" ht="12.75">
      <c r="A1942" s="46"/>
      <c r="B1942" s="11"/>
      <c r="C1942" s="11"/>
      <c r="D1942" s="11"/>
      <c r="E1942" s="11"/>
      <c r="F1942" s="42"/>
    </row>
    <row r="1943" spans="1:6" ht="12.75">
      <c r="A1943" s="19" t="s">
        <v>977</v>
      </c>
      <c r="B1943" s="5">
        <v>2005</v>
      </c>
      <c r="C1943" s="5" t="s">
        <v>978</v>
      </c>
      <c r="D1943" s="5">
        <v>2005</v>
      </c>
      <c r="E1943" s="19"/>
      <c r="F1943" s="47"/>
    </row>
    <row r="1944" spans="1:6" ht="13.5" thickBot="1">
      <c r="A1944" s="48" t="s">
        <v>979</v>
      </c>
      <c r="B1944" s="49" t="s">
        <v>980</v>
      </c>
      <c r="C1944" s="48"/>
      <c r="D1944" s="48" t="s">
        <v>981</v>
      </c>
      <c r="E1944" s="48"/>
      <c r="F1944" s="50" t="s">
        <v>982</v>
      </c>
    </row>
    <row r="1945" spans="1:6" ht="12.75">
      <c r="A1945" s="11"/>
      <c r="B1945" s="13"/>
      <c r="C1945" s="13"/>
      <c r="D1945" s="13"/>
      <c r="E1945" s="11"/>
      <c r="F1945" s="42"/>
    </row>
    <row r="1946" spans="1:6" ht="12.75">
      <c r="A1946" s="8" t="s">
        <v>2506</v>
      </c>
      <c r="B1946" s="35">
        <f>SUM(B1947:B1954)</f>
        <v>452574300</v>
      </c>
      <c r="C1946" s="35"/>
      <c r="D1946" s="35">
        <f>SUM(D1947:D1954)</f>
        <v>569704320</v>
      </c>
      <c r="E1946" s="37"/>
      <c r="F1946" s="10">
        <f aca="true" t="shared" si="61" ref="F1946:F1960">SUM(D1946/B1946)</f>
        <v>1.2588083768786695</v>
      </c>
    </row>
    <row r="1947" spans="1:6" ht="12.75">
      <c r="A1947" s="17" t="s">
        <v>2507</v>
      </c>
      <c r="B1947" s="108">
        <v>36634300</v>
      </c>
      <c r="C1947" s="108"/>
      <c r="D1947" s="108">
        <v>43334150</v>
      </c>
      <c r="E1947" s="17"/>
      <c r="F1947" s="14">
        <f t="shared" si="61"/>
        <v>1.1828846190591877</v>
      </c>
    </row>
    <row r="1948" spans="1:6" ht="12.75">
      <c r="A1948" s="17" t="s">
        <v>2508</v>
      </c>
      <c r="B1948" s="108">
        <v>132417000</v>
      </c>
      <c r="C1948" s="108"/>
      <c r="D1948" s="108">
        <v>165672950</v>
      </c>
      <c r="E1948" s="17"/>
      <c r="F1948" s="14">
        <f t="shared" si="61"/>
        <v>1.2511456232961025</v>
      </c>
    </row>
    <row r="1949" spans="1:6" ht="12.75">
      <c r="A1949" s="17" t="s">
        <v>2509</v>
      </c>
      <c r="B1949" s="108">
        <v>95020000</v>
      </c>
      <c r="C1949" s="108"/>
      <c r="D1949" s="108">
        <v>116967440</v>
      </c>
      <c r="E1949" s="17"/>
      <c r="F1949" s="14">
        <f t="shared" si="61"/>
        <v>1.230977057461587</v>
      </c>
    </row>
    <row r="1950" spans="1:6" ht="12.75">
      <c r="A1950" s="17" t="s">
        <v>2510</v>
      </c>
      <c r="B1950" s="108">
        <v>63058200</v>
      </c>
      <c r="C1950" s="108"/>
      <c r="D1950" s="108">
        <v>80488580</v>
      </c>
      <c r="E1950" s="17"/>
      <c r="F1950" s="14">
        <f t="shared" si="61"/>
        <v>1.2764173414401299</v>
      </c>
    </row>
    <row r="1951" spans="1:6" ht="12.75">
      <c r="A1951" s="17" t="s">
        <v>2511</v>
      </c>
      <c r="B1951" s="108">
        <v>42260700</v>
      </c>
      <c r="C1951" s="108"/>
      <c r="D1951" s="108">
        <v>50466680</v>
      </c>
      <c r="E1951" s="17"/>
      <c r="F1951" s="14">
        <f t="shared" si="61"/>
        <v>1.1941752029663493</v>
      </c>
    </row>
    <row r="1952" spans="1:6" ht="12.75">
      <c r="A1952" s="17" t="s">
        <v>2512</v>
      </c>
      <c r="B1952" s="108">
        <v>17626600</v>
      </c>
      <c r="C1952" s="108"/>
      <c r="D1952" s="108">
        <v>25312190</v>
      </c>
      <c r="E1952" s="17"/>
      <c r="F1952" s="14">
        <f t="shared" si="61"/>
        <v>1.4360222618088572</v>
      </c>
    </row>
    <row r="1953" spans="1:6" ht="12.75">
      <c r="A1953" s="17" t="s">
        <v>2513</v>
      </c>
      <c r="B1953" s="108">
        <v>17629800</v>
      </c>
      <c r="C1953" s="108"/>
      <c r="D1953" s="108">
        <v>20561560</v>
      </c>
      <c r="E1953" s="17"/>
      <c r="F1953" s="14">
        <f t="shared" si="61"/>
        <v>1.1662957038650468</v>
      </c>
    </row>
    <row r="1954" spans="1:6" ht="12.75">
      <c r="A1954" s="17" t="s">
        <v>2514</v>
      </c>
      <c r="B1954" s="108">
        <v>47927700</v>
      </c>
      <c r="C1954" s="108"/>
      <c r="D1954" s="108">
        <v>66900770</v>
      </c>
      <c r="E1954" s="17"/>
      <c r="F1954" s="14">
        <f t="shared" si="61"/>
        <v>1.3958685686982684</v>
      </c>
    </row>
    <row r="1955" spans="1:6" ht="12.75">
      <c r="A1955" s="8" t="s">
        <v>2515</v>
      </c>
      <c r="B1955" s="35">
        <f>SUM(B1956:B1960)</f>
        <v>228521900</v>
      </c>
      <c r="C1955" s="35"/>
      <c r="D1955" s="35">
        <f>SUM(D1956:D1960)</f>
        <v>298168743</v>
      </c>
      <c r="E1955" s="37"/>
      <c r="F1955" s="10">
        <f t="shared" si="61"/>
        <v>1.3047709781863357</v>
      </c>
    </row>
    <row r="1956" spans="1:6" ht="12.75">
      <c r="A1956" s="17" t="s">
        <v>2516</v>
      </c>
      <c r="B1956" s="108">
        <v>33080000</v>
      </c>
      <c r="C1956" s="108"/>
      <c r="D1956" s="108">
        <v>47910240</v>
      </c>
      <c r="E1956" s="17"/>
      <c r="F1956" s="14">
        <f t="shared" si="61"/>
        <v>1.4483143893591295</v>
      </c>
    </row>
    <row r="1957" spans="1:6" ht="12.75">
      <c r="A1957" s="17" t="s">
        <v>2517</v>
      </c>
      <c r="B1957" s="108">
        <v>11203100</v>
      </c>
      <c r="C1957" s="108"/>
      <c r="D1957" s="108">
        <v>15022250</v>
      </c>
      <c r="E1957" s="17"/>
      <c r="F1957" s="14">
        <f t="shared" si="61"/>
        <v>1.3409011791379173</v>
      </c>
    </row>
    <row r="1958" spans="1:6" ht="12.75">
      <c r="A1958" s="17" t="s">
        <v>2518</v>
      </c>
      <c r="B1958" s="108">
        <v>77519200</v>
      </c>
      <c r="C1958" s="108"/>
      <c r="D1958" s="108">
        <v>102117640</v>
      </c>
      <c r="E1958" s="17"/>
      <c r="F1958" s="14">
        <f t="shared" si="61"/>
        <v>1.3173206121838203</v>
      </c>
    </row>
    <row r="1959" spans="1:6" ht="12.75">
      <c r="A1959" s="17" t="s">
        <v>1659</v>
      </c>
      <c r="B1959" s="108">
        <v>101734200</v>
      </c>
      <c r="C1959" s="108"/>
      <c r="D1959" s="108">
        <v>132025850</v>
      </c>
      <c r="E1959" s="17"/>
      <c r="F1959" s="14">
        <f t="shared" si="61"/>
        <v>1.2977528697330887</v>
      </c>
    </row>
    <row r="1960" spans="1:6" ht="12.75">
      <c r="A1960" s="17" t="s">
        <v>1660</v>
      </c>
      <c r="B1960" s="108">
        <v>4985400</v>
      </c>
      <c r="C1960" s="108"/>
      <c r="D1960" s="108">
        <v>1092763</v>
      </c>
      <c r="E1960" s="17"/>
      <c r="F1960" s="14">
        <f t="shared" si="61"/>
        <v>0.21919264251614715</v>
      </c>
    </row>
    <row r="1961" spans="1:6" ht="12.75">
      <c r="A1961" s="38" t="s">
        <v>1661</v>
      </c>
      <c r="B1961" s="29"/>
      <c r="C1961" s="29"/>
      <c r="D1961" s="29"/>
      <c r="E1961" s="17"/>
      <c r="F1961" s="14"/>
    </row>
    <row r="1962" spans="1:6" ht="12.75">
      <c r="A1962" s="8" t="s">
        <v>1662</v>
      </c>
      <c r="B1962" s="35">
        <f>SUM(B1963:B1972)</f>
        <v>844384600</v>
      </c>
      <c r="C1962" s="35"/>
      <c r="D1962" s="35">
        <f>SUM(D1963:D1972)</f>
        <v>1049892670</v>
      </c>
      <c r="E1962" s="37"/>
      <c r="F1962" s="10">
        <f aca="true" t="shared" si="62" ref="F1962:F1993">SUM(D1962/B1962)</f>
        <v>1.2433820678397025</v>
      </c>
    </row>
    <row r="1963" spans="1:6" ht="12.75">
      <c r="A1963" s="17" t="s">
        <v>1663</v>
      </c>
      <c r="B1963" s="108">
        <v>215123000</v>
      </c>
      <c r="C1963" s="108"/>
      <c r="D1963" s="108">
        <v>270707260</v>
      </c>
      <c r="E1963" s="17"/>
      <c r="F1963" s="14">
        <f t="shared" si="62"/>
        <v>1.2583836223927707</v>
      </c>
    </row>
    <row r="1964" spans="1:6" ht="12.75">
      <c r="A1964" s="17" t="s">
        <v>1664</v>
      </c>
      <c r="B1964" s="108">
        <v>139276100</v>
      </c>
      <c r="C1964" s="108"/>
      <c r="D1964" s="108">
        <v>161629630</v>
      </c>
      <c r="E1964" s="17"/>
      <c r="F1964" s="14">
        <f t="shared" si="62"/>
        <v>1.1604979605258907</v>
      </c>
    </row>
    <row r="1965" spans="1:6" ht="12.75">
      <c r="A1965" s="17" t="s">
        <v>721</v>
      </c>
      <c r="B1965" s="108">
        <v>62920000</v>
      </c>
      <c r="C1965" s="108"/>
      <c r="D1965" s="108">
        <v>70443890</v>
      </c>
      <c r="E1965" s="17"/>
      <c r="F1965" s="14">
        <f t="shared" si="62"/>
        <v>1.1195786713286713</v>
      </c>
    </row>
    <row r="1966" spans="1:6" ht="12.75">
      <c r="A1966" s="17" t="s">
        <v>722</v>
      </c>
      <c r="B1966" s="108">
        <v>5658600</v>
      </c>
      <c r="C1966" s="108"/>
      <c r="D1966" s="108">
        <v>9255350</v>
      </c>
      <c r="E1966" s="17"/>
      <c r="F1966" s="14">
        <f t="shared" si="62"/>
        <v>1.6356254197151239</v>
      </c>
    </row>
    <row r="1967" spans="1:6" ht="12.75">
      <c r="A1967" s="17" t="s">
        <v>723</v>
      </c>
      <c r="B1967" s="108">
        <v>16688800</v>
      </c>
      <c r="C1967" s="108"/>
      <c r="D1967" s="108">
        <v>22065750</v>
      </c>
      <c r="E1967" s="17"/>
      <c r="F1967" s="14">
        <f t="shared" si="62"/>
        <v>1.3221891328315996</v>
      </c>
    </row>
    <row r="1968" spans="1:6" ht="12.75">
      <c r="A1968" s="17" t="s">
        <v>724</v>
      </c>
      <c r="B1968" s="108">
        <v>176428500</v>
      </c>
      <c r="C1968" s="108"/>
      <c r="D1968" s="108">
        <v>236284270</v>
      </c>
      <c r="E1968" s="17"/>
      <c r="F1968" s="14">
        <f t="shared" si="62"/>
        <v>1.3392636110378993</v>
      </c>
    </row>
    <row r="1969" spans="1:6" ht="12.75">
      <c r="A1969" s="17" t="s">
        <v>725</v>
      </c>
      <c r="B1969" s="108">
        <v>111109300</v>
      </c>
      <c r="C1969" s="108"/>
      <c r="D1969" s="108">
        <v>131397820</v>
      </c>
      <c r="E1969" s="17"/>
      <c r="F1969" s="14">
        <f t="shared" si="62"/>
        <v>1.182599656374399</v>
      </c>
    </row>
    <row r="1970" spans="1:6" ht="12.75">
      <c r="A1970" s="17" t="s">
        <v>726</v>
      </c>
      <c r="B1970" s="108">
        <v>42156300</v>
      </c>
      <c r="C1970" s="108"/>
      <c r="D1970" s="108">
        <v>49263630</v>
      </c>
      <c r="E1970" s="17"/>
      <c r="F1970" s="14">
        <f t="shared" si="62"/>
        <v>1.1685947296133674</v>
      </c>
    </row>
    <row r="1971" spans="1:6" ht="12.75">
      <c r="A1971" s="17" t="s">
        <v>741</v>
      </c>
      <c r="B1971" s="108">
        <v>68227000</v>
      </c>
      <c r="C1971" s="108"/>
      <c r="D1971" s="108">
        <v>91325250</v>
      </c>
      <c r="E1971" s="17"/>
      <c r="F1971" s="14">
        <f t="shared" si="62"/>
        <v>1.3385499875415892</v>
      </c>
    </row>
    <row r="1972" spans="1:6" ht="12.75">
      <c r="A1972" s="17" t="s">
        <v>727</v>
      </c>
      <c r="B1972" s="108">
        <v>6797000</v>
      </c>
      <c r="C1972" s="108"/>
      <c r="D1972" s="108">
        <v>7519820</v>
      </c>
      <c r="E1972" s="17"/>
      <c r="F1972" s="14">
        <f t="shared" si="62"/>
        <v>1.1063439752832132</v>
      </c>
    </row>
    <row r="1973" spans="1:6" ht="12.75">
      <c r="A1973" s="8" t="s">
        <v>728</v>
      </c>
      <c r="B1973" s="35">
        <f>SUM(B1974:B1978)</f>
        <v>215086200</v>
      </c>
      <c r="C1973" s="35"/>
      <c r="D1973" s="35">
        <f>SUM(D1974:D1978)</f>
        <v>260909060</v>
      </c>
      <c r="E1973" s="37"/>
      <c r="F1973" s="10">
        <f t="shared" si="62"/>
        <v>1.2130441655485102</v>
      </c>
    </row>
    <row r="1974" spans="1:6" ht="12.75">
      <c r="A1974" s="17" t="s">
        <v>632</v>
      </c>
      <c r="B1974" s="108">
        <v>51231800</v>
      </c>
      <c r="C1974" s="108"/>
      <c r="D1974" s="108">
        <v>65827620</v>
      </c>
      <c r="E1974" s="17"/>
      <c r="F1974" s="14">
        <f t="shared" si="62"/>
        <v>1.2848976612182277</v>
      </c>
    </row>
    <row r="1975" spans="1:6" ht="12.75">
      <c r="A1975" s="17" t="s">
        <v>729</v>
      </c>
      <c r="B1975" s="108">
        <v>34593200</v>
      </c>
      <c r="C1975" s="108"/>
      <c r="D1975" s="108">
        <v>39893600</v>
      </c>
      <c r="E1975" s="17"/>
      <c r="F1975" s="14">
        <f t="shared" si="62"/>
        <v>1.1532208642160886</v>
      </c>
    </row>
    <row r="1976" spans="1:6" ht="12.75">
      <c r="A1976" s="17" t="s">
        <v>730</v>
      </c>
      <c r="B1976" s="108">
        <v>10221300</v>
      </c>
      <c r="C1976" s="108"/>
      <c r="D1976" s="108">
        <v>14442450</v>
      </c>
      <c r="E1976" s="17"/>
      <c r="F1976" s="14">
        <f t="shared" si="62"/>
        <v>1.4129758445598897</v>
      </c>
    </row>
    <row r="1977" spans="1:6" ht="12.75">
      <c r="A1977" s="17" t="s">
        <v>592</v>
      </c>
      <c r="B1977" s="108">
        <v>63021800</v>
      </c>
      <c r="C1977" s="108"/>
      <c r="D1977" s="108">
        <v>81043900</v>
      </c>
      <c r="E1977" s="17"/>
      <c r="F1977" s="14">
        <f t="shared" si="62"/>
        <v>1.285966126007191</v>
      </c>
    </row>
    <row r="1978" spans="1:6" ht="12.75">
      <c r="A1978" s="17" t="s">
        <v>1630</v>
      </c>
      <c r="B1978" s="108">
        <v>56018100</v>
      </c>
      <c r="C1978" s="108"/>
      <c r="D1978" s="108">
        <v>59701490</v>
      </c>
      <c r="E1978" s="17"/>
      <c r="F1978" s="14">
        <f t="shared" si="62"/>
        <v>1.0657535689357547</v>
      </c>
    </row>
    <row r="1979" spans="1:6" ht="12.75">
      <c r="A1979" s="8" t="s">
        <v>1631</v>
      </c>
      <c r="B1979" s="35">
        <f>SUM(B1980:B1983)</f>
        <v>809897600</v>
      </c>
      <c r="C1979" s="35"/>
      <c r="D1979" s="35">
        <f>SUM(D1980:D1983)</f>
        <v>926403010</v>
      </c>
      <c r="E1979" s="37"/>
      <c r="F1979" s="10">
        <f t="shared" si="62"/>
        <v>1.1438520252436852</v>
      </c>
    </row>
    <row r="1980" spans="1:6" ht="12.75">
      <c r="A1980" s="17" t="s">
        <v>1632</v>
      </c>
      <c r="B1980" s="108">
        <v>1051100</v>
      </c>
      <c r="C1980" s="108"/>
      <c r="D1980" s="108">
        <v>1643970</v>
      </c>
      <c r="E1980" s="17"/>
      <c r="F1980" s="14">
        <f t="shared" si="62"/>
        <v>1.5640471886594995</v>
      </c>
    </row>
    <row r="1981" spans="1:6" ht="12.75">
      <c r="A1981" s="17" t="s">
        <v>1633</v>
      </c>
      <c r="B1981" s="108">
        <v>317211100</v>
      </c>
      <c r="C1981" s="108"/>
      <c r="D1981" s="108">
        <v>385783090</v>
      </c>
      <c r="E1981" s="17"/>
      <c r="F1981" s="14">
        <f t="shared" si="62"/>
        <v>1.2161714706704778</v>
      </c>
    </row>
    <row r="1982" spans="1:6" ht="12.75">
      <c r="A1982" s="17" t="s">
        <v>1634</v>
      </c>
      <c r="B1982" s="108">
        <v>491405700</v>
      </c>
      <c r="C1982" s="108"/>
      <c r="D1982" s="108">
        <v>538683220</v>
      </c>
      <c r="E1982" s="17"/>
      <c r="F1982" s="14">
        <f t="shared" si="62"/>
        <v>1.09620873343553</v>
      </c>
    </row>
    <row r="1983" spans="1:6" ht="12.75">
      <c r="A1983" s="17" t="s">
        <v>1635</v>
      </c>
      <c r="B1983" s="108">
        <v>229700</v>
      </c>
      <c r="C1983" s="108"/>
      <c r="D1983" s="108">
        <v>292730</v>
      </c>
      <c r="E1983" s="17"/>
      <c r="F1983" s="14">
        <f t="shared" si="62"/>
        <v>1.2744013931214628</v>
      </c>
    </row>
    <row r="1984" spans="1:6" ht="12.75">
      <c r="A1984" s="8" t="s">
        <v>1636</v>
      </c>
      <c r="B1984" s="35">
        <f>SUM(B1985:B1993)</f>
        <v>642704600</v>
      </c>
      <c r="C1984" s="35"/>
      <c r="D1984" s="35">
        <f>SUM(D1985:D1993)</f>
        <v>805623650</v>
      </c>
      <c r="E1984" s="37"/>
      <c r="F1984" s="10">
        <f t="shared" si="62"/>
        <v>1.2534897836424386</v>
      </c>
    </row>
    <row r="1985" spans="1:6" ht="12.75">
      <c r="A1985" s="17" t="s">
        <v>2175</v>
      </c>
      <c r="B1985" s="108">
        <v>63985400</v>
      </c>
      <c r="C1985" s="108"/>
      <c r="D1985" s="108">
        <v>76417000</v>
      </c>
      <c r="E1985" s="17"/>
      <c r="F1985" s="14">
        <f t="shared" si="62"/>
        <v>1.1942880719664173</v>
      </c>
    </row>
    <row r="1986" spans="1:6" ht="12.75">
      <c r="A1986" s="17" t="s">
        <v>2509</v>
      </c>
      <c r="B1986" s="108">
        <v>1602300</v>
      </c>
      <c r="C1986" s="108"/>
      <c r="D1986" s="108">
        <v>2172120</v>
      </c>
      <c r="E1986" s="17"/>
      <c r="F1986" s="14">
        <f t="shared" si="62"/>
        <v>1.3556262872121325</v>
      </c>
    </row>
    <row r="1987" spans="1:6" ht="12.75">
      <c r="A1987" s="17" t="s">
        <v>1637</v>
      </c>
      <c r="B1987" s="108">
        <v>59261100</v>
      </c>
      <c r="C1987" s="108"/>
      <c r="D1987" s="108">
        <v>86049700</v>
      </c>
      <c r="E1987" s="17"/>
      <c r="F1987" s="14">
        <f t="shared" si="62"/>
        <v>1.4520435833961907</v>
      </c>
    </row>
    <row r="1988" spans="1:6" ht="12.75">
      <c r="A1988" s="17" t="s">
        <v>1638</v>
      </c>
      <c r="B1988" s="108">
        <v>3616800</v>
      </c>
      <c r="C1988" s="108"/>
      <c r="D1988" s="108">
        <v>5474500</v>
      </c>
      <c r="E1988" s="17"/>
      <c r="F1988" s="14">
        <f t="shared" si="62"/>
        <v>1.5136308338863083</v>
      </c>
    </row>
    <row r="1989" spans="1:6" ht="12.75">
      <c r="A1989" s="17" t="s">
        <v>1632</v>
      </c>
      <c r="B1989" s="108">
        <v>107601500</v>
      </c>
      <c r="C1989" s="108"/>
      <c r="D1989" s="108">
        <v>127298560</v>
      </c>
      <c r="E1989" s="17"/>
      <c r="F1989" s="14">
        <f t="shared" si="62"/>
        <v>1.183055626547957</v>
      </c>
    </row>
    <row r="1990" spans="1:6" ht="12.75">
      <c r="A1990" s="17" t="s">
        <v>1639</v>
      </c>
      <c r="B1990" s="108">
        <v>4442500</v>
      </c>
      <c r="C1990" s="108"/>
      <c r="D1990" s="108">
        <v>4220790</v>
      </c>
      <c r="E1990" s="17"/>
      <c r="F1990" s="14">
        <f t="shared" si="62"/>
        <v>0.9500934158694428</v>
      </c>
    </row>
    <row r="1991" spans="1:6" ht="12.75">
      <c r="A1991" s="17" t="s">
        <v>1640</v>
      </c>
      <c r="B1991" s="108">
        <v>21945900</v>
      </c>
      <c r="C1991" s="108"/>
      <c r="D1991" s="108">
        <v>30840070</v>
      </c>
      <c r="E1991" s="17"/>
      <c r="F1991" s="14">
        <f t="shared" si="62"/>
        <v>1.4052770676982944</v>
      </c>
    </row>
    <row r="1992" spans="1:6" ht="12.75">
      <c r="A1992" s="17" t="s">
        <v>1635</v>
      </c>
      <c r="B1992" s="108">
        <v>210916200</v>
      </c>
      <c r="C1992" s="108"/>
      <c r="D1992" s="108">
        <v>270891970</v>
      </c>
      <c r="E1992" s="17"/>
      <c r="F1992" s="14">
        <f t="shared" si="62"/>
        <v>1.2843582901645298</v>
      </c>
    </row>
    <row r="1993" spans="1:6" ht="12.75">
      <c r="A1993" s="17" t="s">
        <v>1641</v>
      </c>
      <c r="B1993" s="108">
        <v>169332900</v>
      </c>
      <c r="C1993" s="108"/>
      <c r="D1993" s="108">
        <v>202258940</v>
      </c>
      <c r="E1993" s="17"/>
      <c r="F1993" s="14">
        <f t="shared" si="62"/>
        <v>1.1944456157072842</v>
      </c>
    </row>
    <row r="1994" spans="1:6" ht="12.75">
      <c r="A1994" s="17"/>
      <c r="B1994" s="29"/>
      <c r="C1994" s="29"/>
      <c r="D1994" s="29"/>
      <c r="E1994" s="17"/>
      <c r="F1994" s="14"/>
    </row>
    <row r="1995" spans="1:6" ht="15.75">
      <c r="A1995" s="22" t="s">
        <v>2015</v>
      </c>
      <c r="B1995" s="35">
        <f>+B1946+B1955+B1962+B1973+B1979+B1984</f>
        <v>3193169200</v>
      </c>
      <c r="C1995" s="35"/>
      <c r="D1995" s="35">
        <f>+D1946+D1955+D1962+D1973+D1979+D1984</f>
        <v>3910701453</v>
      </c>
      <c r="E1995" s="37"/>
      <c r="F1995" s="10">
        <f>SUM(D1995/B1995)</f>
        <v>1.2247084974388454</v>
      </c>
    </row>
    <row r="1997" spans="1:6" ht="12.75">
      <c r="A1997" s="43" t="s">
        <v>2505</v>
      </c>
      <c r="B1997" s="44"/>
      <c r="C1997" s="44"/>
      <c r="D1997" s="44"/>
      <c r="E1997" s="44"/>
      <c r="F1997" s="45"/>
    </row>
    <row r="1998" spans="1:6" ht="12.75">
      <c r="A1998" s="46"/>
      <c r="B1998" s="11"/>
      <c r="C1998" s="11"/>
      <c r="D1998" s="11"/>
      <c r="E1998" s="11"/>
      <c r="F1998" s="42"/>
    </row>
    <row r="1999" spans="1:6" ht="12.75">
      <c r="A1999" s="19" t="s">
        <v>977</v>
      </c>
      <c r="B1999" s="5">
        <v>2005</v>
      </c>
      <c r="C1999" s="5" t="s">
        <v>978</v>
      </c>
      <c r="D1999" s="5">
        <v>2005</v>
      </c>
      <c r="E1999" s="19"/>
      <c r="F1999" s="47"/>
    </row>
    <row r="2000" spans="1:6" ht="13.5" thickBot="1">
      <c r="A2000" s="48" t="s">
        <v>979</v>
      </c>
      <c r="B2000" s="49" t="s">
        <v>980</v>
      </c>
      <c r="C2000" s="48"/>
      <c r="D2000" s="48" t="s">
        <v>981</v>
      </c>
      <c r="E2000" s="48"/>
      <c r="F2000" s="50" t="s">
        <v>982</v>
      </c>
    </row>
    <row r="2002" spans="1:6" ht="12.75">
      <c r="A2002" s="17" t="s">
        <v>1642</v>
      </c>
      <c r="B2002" s="17" t="s">
        <v>1643</v>
      </c>
      <c r="C2002" s="17"/>
      <c r="D2002" s="59" t="s">
        <v>2021</v>
      </c>
      <c r="E2002" s="59"/>
      <c r="F2002" s="55"/>
    </row>
    <row r="2003" spans="1:6" ht="12.75">
      <c r="A2003" s="17" t="s">
        <v>1644</v>
      </c>
      <c r="B2003" s="17" t="s">
        <v>1643</v>
      </c>
      <c r="C2003" s="17"/>
      <c r="D2003" s="17" t="s">
        <v>2021</v>
      </c>
      <c r="E2003" s="36"/>
      <c r="F2003" s="55"/>
    </row>
    <row r="2004" spans="1:6" ht="12.75">
      <c r="A2004" s="17" t="s">
        <v>1645</v>
      </c>
      <c r="B2004" s="17" t="s">
        <v>1643</v>
      </c>
      <c r="C2004" s="17"/>
      <c r="D2004" s="17" t="s">
        <v>2021</v>
      </c>
      <c r="E2004" s="36"/>
      <c r="F2004" s="55"/>
    </row>
    <row r="2005" spans="1:6" ht="12.75">
      <c r="A2005" s="17" t="s">
        <v>1646</v>
      </c>
      <c r="B2005" s="17" t="s">
        <v>1647</v>
      </c>
      <c r="C2005" s="17"/>
      <c r="D2005" s="17" t="s">
        <v>2021</v>
      </c>
      <c r="E2005" s="36"/>
      <c r="F2005" s="55"/>
    </row>
    <row r="2006" spans="1:6" ht="12.75">
      <c r="A2006" s="17" t="s">
        <v>1648</v>
      </c>
      <c r="B2006" s="17" t="s">
        <v>1647</v>
      </c>
      <c r="C2006" s="17"/>
      <c r="D2006" s="17" t="s">
        <v>2021</v>
      </c>
      <c r="E2006" s="36"/>
      <c r="F2006" s="55"/>
    </row>
    <row r="2008" spans="1:6" ht="12.75">
      <c r="A2008" s="43" t="s">
        <v>1649</v>
      </c>
      <c r="B2008" s="44"/>
      <c r="C2008" s="44"/>
      <c r="D2008" s="44"/>
      <c r="E2008" s="44"/>
      <c r="F2008" s="45"/>
    </row>
    <row r="2009" spans="1:6" ht="12.75">
      <c r="A2009" s="46"/>
      <c r="B2009" s="11"/>
      <c r="C2009" s="11"/>
      <c r="D2009" s="11"/>
      <c r="E2009" s="11"/>
      <c r="F2009" s="42"/>
    </row>
    <row r="2010" spans="1:6" ht="12.75">
      <c r="A2010" s="19" t="s">
        <v>977</v>
      </c>
      <c r="B2010" s="5">
        <v>2005</v>
      </c>
      <c r="C2010" s="5" t="s">
        <v>978</v>
      </c>
      <c r="D2010" s="5">
        <v>2005</v>
      </c>
      <c r="E2010" s="19"/>
      <c r="F2010" s="47"/>
    </row>
    <row r="2011" spans="1:6" ht="13.5" thickBot="1">
      <c r="A2011" s="48" t="s">
        <v>979</v>
      </c>
      <c r="B2011" s="49" t="s">
        <v>980</v>
      </c>
      <c r="C2011" s="48"/>
      <c r="D2011" s="48" t="s">
        <v>981</v>
      </c>
      <c r="E2011" s="48"/>
      <c r="F2011" s="50" t="s">
        <v>982</v>
      </c>
    </row>
    <row r="2012" spans="1:6" ht="12.75">
      <c r="A2012" s="11"/>
      <c r="B2012" s="13"/>
      <c r="C2012" s="13"/>
      <c r="D2012" s="13"/>
      <c r="E2012" s="11"/>
      <c r="F2012" s="42"/>
    </row>
    <row r="2013" spans="1:6" ht="12.75">
      <c r="A2013" s="8" t="s">
        <v>1650</v>
      </c>
      <c r="B2013" s="35">
        <f>SUM(B2014:B2025)</f>
        <v>320846100</v>
      </c>
      <c r="C2013" s="35"/>
      <c r="D2013" s="35">
        <f>SUM(D2014:D2025)</f>
        <v>102633705</v>
      </c>
      <c r="E2013" s="10"/>
      <c r="F2013" s="10">
        <f aca="true" t="shared" si="63" ref="F2013:F2023">SUM(D2013/B2013)</f>
        <v>0.3198845334258387</v>
      </c>
    </row>
    <row r="2014" spans="1:6" ht="12.75">
      <c r="A2014" s="17" t="s">
        <v>1651</v>
      </c>
      <c r="B2014" s="108">
        <v>36363800</v>
      </c>
      <c r="C2014" s="108"/>
      <c r="D2014" s="108">
        <v>6300650</v>
      </c>
      <c r="E2014" s="14"/>
      <c r="F2014" s="14">
        <f t="shared" si="63"/>
        <v>0.17326709529807116</v>
      </c>
    </row>
    <row r="2015" spans="1:6" ht="12.75">
      <c r="A2015" s="17" t="s">
        <v>1652</v>
      </c>
      <c r="B2015" s="108">
        <v>28602700</v>
      </c>
      <c r="C2015" s="108"/>
      <c r="D2015" s="108">
        <v>6361874</v>
      </c>
      <c r="E2015" s="14"/>
      <c r="F2015" s="14">
        <f t="shared" si="63"/>
        <v>0.2224221489579655</v>
      </c>
    </row>
    <row r="2016" spans="1:6" ht="12.75">
      <c r="A2016" s="17" t="s">
        <v>2124</v>
      </c>
      <c r="B2016" s="108">
        <v>27282600</v>
      </c>
      <c r="C2016" s="108"/>
      <c r="D2016" s="108">
        <v>5937347</v>
      </c>
      <c r="E2016" s="14"/>
      <c r="F2016" s="14">
        <f t="shared" si="63"/>
        <v>0.21762394346579872</v>
      </c>
    </row>
    <row r="2017" spans="1:6" ht="12.75">
      <c r="A2017" s="17" t="s">
        <v>1653</v>
      </c>
      <c r="B2017" s="108">
        <v>27641700</v>
      </c>
      <c r="C2017" s="108"/>
      <c r="D2017" s="108">
        <v>6015870</v>
      </c>
      <c r="E2017" s="14"/>
      <c r="F2017" s="14">
        <f t="shared" si="63"/>
        <v>0.2176374824992674</v>
      </c>
    </row>
    <row r="2018" spans="1:6" ht="12.75">
      <c r="A2018" s="17" t="s">
        <v>1654</v>
      </c>
      <c r="B2018" s="108">
        <v>22221200</v>
      </c>
      <c r="C2018" s="108"/>
      <c r="D2018" s="108">
        <v>4977534</v>
      </c>
      <c r="E2018" s="14"/>
      <c r="F2018" s="14">
        <f t="shared" si="63"/>
        <v>0.22399933396936259</v>
      </c>
    </row>
    <row r="2019" spans="1:6" ht="12.75">
      <c r="A2019" s="17" t="s">
        <v>1655</v>
      </c>
      <c r="B2019" s="108">
        <v>55917500</v>
      </c>
      <c r="C2019" s="108"/>
      <c r="D2019" s="108">
        <v>13289710</v>
      </c>
      <c r="E2019" s="14"/>
      <c r="F2019" s="14">
        <f t="shared" si="63"/>
        <v>0.23766638351142308</v>
      </c>
    </row>
    <row r="2020" spans="1:6" ht="12.75">
      <c r="A2020" s="17" t="s">
        <v>1656</v>
      </c>
      <c r="B2020" s="108">
        <v>32922100</v>
      </c>
      <c r="C2020" s="108"/>
      <c r="D2020" s="108">
        <v>6403040</v>
      </c>
      <c r="E2020" s="14"/>
      <c r="F2020" s="14">
        <f t="shared" si="63"/>
        <v>0.19449063091358085</v>
      </c>
    </row>
    <row r="2021" spans="1:6" ht="12.75">
      <c r="A2021" s="17" t="s">
        <v>1657</v>
      </c>
      <c r="B2021" s="108">
        <v>13202700</v>
      </c>
      <c r="C2021" s="108"/>
      <c r="D2021" s="108">
        <v>4283020</v>
      </c>
      <c r="E2021" s="14"/>
      <c r="F2021" s="14">
        <f t="shared" si="63"/>
        <v>0.32440485658236573</v>
      </c>
    </row>
    <row r="2022" spans="1:6" ht="12.75">
      <c r="A2022" s="17" t="s">
        <v>1658</v>
      </c>
      <c r="B2022" s="108">
        <v>39649400</v>
      </c>
      <c r="C2022" s="108"/>
      <c r="D2022" s="108">
        <v>8578810</v>
      </c>
      <c r="E2022" s="14"/>
      <c r="F2022" s="14">
        <f t="shared" si="63"/>
        <v>0.21636670416197976</v>
      </c>
    </row>
    <row r="2023" spans="1:6" ht="12.75">
      <c r="A2023" s="17" t="s">
        <v>761</v>
      </c>
      <c r="B2023" s="108">
        <v>10172100</v>
      </c>
      <c r="C2023" s="108"/>
      <c r="D2023" s="108">
        <v>1608730</v>
      </c>
      <c r="E2023" s="14"/>
      <c r="F2023" s="14">
        <f t="shared" si="63"/>
        <v>0.15815121754603279</v>
      </c>
    </row>
    <row r="2024" spans="1:6" ht="12.75">
      <c r="A2024" s="38" t="s">
        <v>762</v>
      </c>
      <c r="B2024" s="108"/>
      <c r="C2024" s="108"/>
      <c r="D2024" s="108"/>
      <c r="E2024" s="14"/>
      <c r="F2024" s="14"/>
    </row>
    <row r="2025" spans="1:6" ht="12.75">
      <c r="A2025" s="17" t="s">
        <v>763</v>
      </c>
      <c r="B2025" s="108">
        <v>26870300</v>
      </c>
      <c r="C2025" s="108"/>
      <c r="D2025" s="108">
        <v>38877120</v>
      </c>
      <c r="E2025" s="14"/>
      <c r="F2025" s="14">
        <f>SUM(D2025/B2025)</f>
        <v>1.4468435410099627</v>
      </c>
    </row>
    <row r="2026" spans="1:6" ht="12.75">
      <c r="A2026" s="38" t="s">
        <v>2852</v>
      </c>
      <c r="B2026" s="29"/>
      <c r="C2026" s="29"/>
      <c r="D2026" s="29"/>
      <c r="E2026" s="14"/>
      <c r="F2026" s="14"/>
    </row>
    <row r="2027" spans="1:6" ht="12.75">
      <c r="A2027" s="17"/>
      <c r="B2027" s="29"/>
      <c r="C2027" s="29"/>
      <c r="D2027" s="29"/>
      <c r="E2027" s="14"/>
      <c r="F2027" s="14"/>
    </row>
    <row r="2028" spans="1:6" ht="12.75">
      <c r="A2028" s="17"/>
      <c r="B2028" s="17"/>
      <c r="C2028" s="17"/>
      <c r="D2028" s="17"/>
      <c r="E2028" s="14"/>
      <c r="F2028" s="14"/>
    </row>
    <row r="2029" spans="1:6" ht="15.75">
      <c r="A2029" s="22" t="s">
        <v>2015</v>
      </c>
      <c r="B2029" s="35">
        <f>SUM(B2013)</f>
        <v>320846100</v>
      </c>
      <c r="C2029" s="35"/>
      <c r="D2029" s="35">
        <f>SUM(D2013)</f>
        <v>102633705</v>
      </c>
      <c r="E2029" s="10"/>
      <c r="F2029" s="10">
        <f>SUM(D2029/B2029)</f>
        <v>0.3198845334258387</v>
      </c>
    </row>
    <row r="2030" spans="1:6" ht="12.75">
      <c r="A2030" s="17"/>
      <c r="B2030" s="17"/>
      <c r="C2030" s="17"/>
      <c r="D2030" s="17"/>
      <c r="E2030" s="17"/>
      <c r="F2030" s="31"/>
    </row>
    <row r="2031" spans="1:6" ht="12.75">
      <c r="A2031" s="43" t="s">
        <v>764</v>
      </c>
      <c r="B2031" s="44"/>
      <c r="C2031" s="44"/>
      <c r="D2031" s="44"/>
      <c r="E2031" s="44"/>
      <c r="F2031" s="45"/>
    </row>
    <row r="2032" spans="1:6" ht="12.75">
      <c r="A2032" s="46"/>
      <c r="B2032" s="11"/>
      <c r="C2032" s="11"/>
      <c r="D2032" s="11"/>
      <c r="E2032" s="11"/>
      <c r="F2032" s="42"/>
    </row>
    <row r="2033" spans="1:6" ht="12.75">
      <c r="A2033" s="19" t="s">
        <v>977</v>
      </c>
      <c r="B2033" s="5">
        <v>2005</v>
      </c>
      <c r="C2033" s="5" t="s">
        <v>978</v>
      </c>
      <c r="D2033" s="5">
        <v>2005</v>
      </c>
      <c r="E2033" s="19"/>
      <c r="F2033" s="47"/>
    </row>
    <row r="2034" spans="1:6" ht="13.5" thickBot="1">
      <c r="A2034" s="48" t="s">
        <v>979</v>
      </c>
      <c r="B2034" s="49" t="s">
        <v>980</v>
      </c>
      <c r="C2034" s="48"/>
      <c r="D2034" s="48" t="s">
        <v>981</v>
      </c>
      <c r="E2034" s="48"/>
      <c r="F2034" s="50" t="s">
        <v>982</v>
      </c>
    </row>
    <row r="2035" spans="1:6" ht="12.75">
      <c r="A2035" s="11"/>
      <c r="B2035" s="13"/>
      <c r="C2035" s="13"/>
      <c r="D2035" s="13"/>
      <c r="E2035" s="11"/>
      <c r="F2035" s="11"/>
    </row>
    <row r="2036" spans="1:6" ht="12.75">
      <c r="A2036" s="8" t="s">
        <v>765</v>
      </c>
      <c r="B2036" s="35">
        <f>SUM(B2037:B2042)</f>
        <v>2935445300</v>
      </c>
      <c r="C2036" s="35"/>
      <c r="D2036" s="35">
        <f>SUM(D2037:D2042)</f>
        <v>567123250</v>
      </c>
      <c r="E2036" s="37"/>
      <c r="F2036" s="10">
        <f aca="true" t="shared" si="64" ref="F2036:F2046">SUM(D2036/B2036)</f>
        <v>0.19319837095925446</v>
      </c>
    </row>
    <row r="2037" spans="1:6" ht="12.75">
      <c r="A2037" s="17" t="s">
        <v>766</v>
      </c>
      <c r="B2037" s="108">
        <v>732196600</v>
      </c>
      <c r="C2037" s="108"/>
      <c r="D2037" s="108">
        <v>160597210</v>
      </c>
      <c r="E2037" s="17"/>
      <c r="F2037" s="14">
        <f t="shared" si="64"/>
        <v>0.2193361864832478</v>
      </c>
    </row>
    <row r="2038" spans="1:6" ht="12.75">
      <c r="A2038" s="17" t="s">
        <v>1290</v>
      </c>
      <c r="B2038" s="108">
        <v>697924900</v>
      </c>
      <c r="C2038" s="108"/>
      <c r="D2038" s="108">
        <v>138992490</v>
      </c>
      <c r="E2038" s="17"/>
      <c r="F2038" s="14">
        <f t="shared" si="64"/>
        <v>0.1991510691193279</v>
      </c>
    </row>
    <row r="2039" spans="1:6" ht="12.75">
      <c r="A2039" s="17" t="s">
        <v>767</v>
      </c>
      <c r="B2039" s="108">
        <v>928723200</v>
      </c>
      <c r="C2039" s="108"/>
      <c r="D2039" s="108">
        <v>159462610</v>
      </c>
      <c r="E2039" s="17"/>
      <c r="F2039" s="14">
        <f t="shared" si="64"/>
        <v>0.17170090076354289</v>
      </c>
    </row>
    <row r="2040" spans="1:6" ht="12.75">
      <c r="A2040" s="17" t="s">
        <v>768</v>
      </c>
      <c r="B2040" s="108">
        <v>393288800</v>
      </c>
      <c r="C2040" s="108"/>
      <c r="D2040" s="108">
        <v>75539870</v>
      </c>
      <c r="E2040" s="17"/>
      <c r="F2040" s="14">
        <f t="shared" si="64"/>
        <v>0.192072263435928</v>
      </c>
    </row>
    <row r="2041" spans="1:6" ht="12.75">
      <c r="A2041" s="17" t="s">
        <v>769</v>
      </c>
      <c r="B2041" s="108">
        <v>98854800</v>
      </c>
      <c r="C2041" s="108"/>
      <c r="D2041" s="108">
        <v>17030870</v>
      </c>
      <c r="E2041" s="17"/>
      <c r="F2041" s="14">
        <f t="shared" si="64"/>
        <v>0.17228166968118896</v>
      </c>
    </row>
    <row r="2042" spans="1:6" ht="12.75">
      <c r="A2042" s="17" t="s">
        <v>770</v>
      </c>
      <c r="B2042" s="108">
        <v>84457000</v>
      </c>
      <c r="C2042" s="108"/>
      <c r="D2042" s="108">
        <v>15500200</v>
      </c>
      <c r="E2042" s="17"/>
      <c r="F2042" s="14">
        <f t="shared" si="64"/>
        <v>0.18352771232698295</v>
      </c>
    </row>
    <row r="2043" spans="1:6" ht="12.75">
      <c r="A2043" s="8" t="s">
        <v>771</v>
      </c>
      <c r="B2043" s="35">
        <f>SUM(B2044:B2046)</f>
        <v>191786200</v>
      </c>
      <c r="C2043" s="35"/>
      <c r="D2043" s="35">
        <f>SUM(D2044:D2046)</f>
        <v>36823720</v>
      </c>
      <c r="E2043" s="37"/>
      <c r="F2043" s="10">
        <f t="shared" si="64"/>
        <v>0.19200401280175527</v>
      </c>
    </row>
    <row r="2044" spans="1:6" ht="12.75">
      <c r="A2044" s="17" t="s">
        <v>2498</v>
      </c>
      <c r="B2044" s="108">
        <v>100039900</v>
      </c>
      <c r="C2044" s="108"/>
      <c r="D2044" s="108">
        <v>15921470</v>
      </c>
      <c r="E2044" s="17"/>
      <c r="F2044" s="14">
        <f t="shared" si="64"/>
        <v>0.15915119867172997</v>
      </c>
    </row>
    <row r="2045" spans="1:6" ht="12.75">
      <c r="A2045" s="17" t="s">
        <v>2499</v>
      </c>
      <c r="B2045" s="108">
        <v>85656600</v>
      </c>
      <c r="C2045" s="108"/>
      <c r="D2045" s="108">
        <v>13543120</v>
      </c>
      <c r="E2045" s="17"/>
      <c r="F2045" s="14">
        <f t="shared" si="64"/>
        <v>0.15810947434289943</v>
      </c>
    </row>
    <row r="2046" spans="1:6" ht="12.75">
      <c r="A2046" s="17" t="s">
        <v>797</v>
      </c>
      <c r="B2046" s="108">
        <v>6089700</v>
      </c>
      <c r="C2046" s="108"/>
      <c r="D2046" s="108">
        <v>7359130</v>
      </c>
      <c r="E2046" s="17"/>
      <c r="F2046" s="14">
        <f t="shared" si="64"/>
        <v>1.2084552605218648</v>
      </c>
    </row>
    <row r="2047" spans="1:6" ht="12.75">
      <c r="A2047" s="38" t="s">
        <v>798</v>
      </c>
      <c r="B2047" s="108"/>
      <c r="C2047" s="108"/>
      <c r="D2047" s="108"/>
      <c r="E2047" s="17"/>
      <c r="F2047" s="14"/>
    </row>
    <row r="2048" spans="1:6" ht="12.75">
      <c r="A2048" s="8" t="s">
        <v>799</v>
      </c>
      <c r="B2048" s="35">
        <f>SUM(B2049:B2050)</f>
        <v>899987200</v>
      </c>
      <c r="C2048" s="35"/>
      <c r="D2048" s="35">
        <f>SUM(D2049:D2050)</f>
        <v>161482910</v>
      </c>
      <c r="E2048" s="37"/>
      <c r="F2048" s="10">
        <f aca="true" t="shared" si="65" ref="F2048:F2062">SUM(D2048/B2048)</f>
        <v>0.17942800742054998</v>
      </c>
    </row>
    <row r="2049" spans="1:6" ht="12.75">
      <c r="A2049" s="17" t="s">
        <v>800</v>
      </c>
      <c r="B2049" s="108">
        <v>717254200</v>
      </c>
      <c r="C2049" s="108"/>
      <c r="D2049" s="108">
        <v>128043760</v>
      </c>
      <c r="E2049" s="17"/>
      <c r="F2049" s="14">
        <f t="shared" si="65"/>
        <v>0.17851935896645849</v>
      </c>
    </row>
    <row r="2050" spans="1:6" ht="12.75">
      <c r="A2050" s="17" t="s">
        <v>801</v>
      </c>
      <c r="B2050" s="108">
        <v>182733000</v>
      </c>
      <c r="C2050" s="108"/>
      <c r="D2050" s="108">
        <v>33439150</v>
      </c>
      <c r="E2050" s="17"/>
      <c r="F2050" s="14">
        <f t="shared" si="65"/>
        <v>0.1829945877318273</v>
      </c>
    </row>
    <row r="2051" spans="1:6" ht="12.75">
      <c r="A2051" s="8" t="s">
        <v>802</v>
      </c>
      <c r="B2051" s="35">
        <f>SUM(B2052:B2056)</f>
        <v>791548800</v>
      </c>
      <c r="C2051" s="35"/>
      <c r="D2051" s="35">
        <f>SUM(D2052:D2056)</f>
        <v>128687880</v>
      </c>
      <c r="E2051" s="37"/>
      <c r="F2051" s="10">
        <f t="shared" si="65"/>
        <v>0.16257731677440482</v>
      </c>
    </row>
    <row r="2052" spans="1:6" ht="12.75">
      <c r="A2052" s="17" t="s">
        <v>803</v>
      </c>
      <c r="B2052" s="108">
        <v>61912500</v>
      </c>
      <c r="C2052" s="108"/>
      <c r="D2052" s="108">
        <v>11645260</v>
      </c>
      <c r="E2052" s="17"/>
      <c r="F2052" s="14">
        <f t="shared" si="65"/>
        <v>0.18809222693317182</v>
      </c>
    </row>
    <row r="2053" spans="1:6" ht="12.75">
      <c r="A2053" s="17" t="s">
        <v>792</v>
      </c>
      <c r="B2053" s="108">
        <v>271786100</v>
      </c>
      <c r="C2053" s="108"/>
      <c r="D2053" s="108">
        <v>42670260</v>
      </c>
      <c r="E2053" s="17"/>
      <c r="F2053" s="14">
        <f t="shared" si="65"/>
        <v>0.15699941976429257</v>
      </c>
    </row>
    <row r="2054" spans="1:6" ht="12.75">
      <c r="A2054" s="17" t="s">
        <v>793</v>
      </c>
      <c r="B2054" s="108">
        <v>204506100</v>
      </c>
      <c r="C2054" s="108"/>
      <c r="D2054" s="108">
        <v>32787360</v>
      </c>
      <c r="E2054" s="17"/>
      <c r="F2054" s="14">
        <f t="shared" si="65"/>
        <v>0.16032460645428182</v>
      </c>
    </row>
    <row r="2055" spans="1:6" ht="12.75">
      <c r="A2055" s="17" t="s">
        <v>794</v>
      </c>
      <c r="B2055" s="108">
        <v>223852600</v>
      </c>
      <c r="C2055" s="108"/>
      <c r="D2055" s="108">
        <v>38411190</v>
      </c>
      <c r="E2055" s="17"/>
      <c r="F2055" s="14">
        <f t="shared" si="65"/>
        <v>0.17159144008155366</v>
      </c>
    </row>
    <row r="2056" spans="1:6" ht="12.75">
      <c r="A2056" s="17" t="s">
        <v>1612</v>
      </c>
      <c r="B2056" s="108">
        <v>29491500</v>
      </c>
      <c r="C2056" s="108"/>
      <c r="D2056" s="108">
        <v>3173810</v>
      </c>
      <c r="E2056" s="17"/>
      <c r="F2056" s="14">
        <f t="shared" si="65"/>
        <v>0.10761778817625417</v>
      </c>
    </row>
    <row r="2057" spans="1:6" ht="12.75">
      <c r="A2057" s="8" t="s">
        <v>795</v>
      </c>
      <c r="B2057" s="35">
        <f>SUM(B2058:B2062)</f>
        <v>1133376700</v>
      </c>
      <c r="C2057" s="35"/>
      <c r="D2057" s="35">
        <f>SUM(D2058:D2062)</f>
        <v>210688000</v>
      </c>
      <c r="E2057" s="37"/>
      <c r="F2057" s="10">
        <f t="shared" si="65"/>
        <v>0.1858940632889312</v>
      </c>
    </row>
    <row r="2058" spans="1:6" ht="12.75">
      <c r="A2058" s="17" t="s">
        <v>767</v>
      </c>
      <c r="B2058" s="108">
        <v>12263200</v>
      </c>
      <c r="C2058" s="108"/>
      <c r="D2058" s="108">
        <v>2332500</v>
      </c>
      <c r="E2058" s="17"/>
      <c r="F2058" s="14">
        <f t="shared" si="65"/>
        <v>0.1902032096027138</v>
      </c>
    </row>
    <row r="2059" spans="1:6" ht="12.75">
      <c r="A2059" s="17" t="s">
        <v>796</v>
      </c>
      <c r="B2059" s="108">
        <v>41913800</v>
      </c>
      <c r="C2059" s="108"/>
      <c r="D2059" s="108">
        <v>7928670</v>
      </c>
      <c r="E2059" s="17"/>
      <c r="F2059" s="14">
        <f t="shared" si="65"/>
        <v>0.18916609803930926</v>
      </c>
    </row>
    <row r="2060" spans="1:6" ht="12.75">
      <c r="A2060" s="17" t="s">
        <v>812</v>
      </c>
      <c r="B2060" s="108">
        <v>214511300</v>
      </c>
      <c r="C2060" s="108"/>
      <c r="D2060" s="108">
        <v>33386510</v>
      </c>
      <c r="E2060" s="17"/>
      <c r="F2060" s="14">
        <f t="shared" si="65"/>
        <v>0.15563986605833818</v>
      </c>
    </row>
    <row r="2061" spans="1:6" ht="12.75">
      <c r="A2061" s="17" t="s">
        <v>2086</v>
      </c>
      <c r="B2061" s="108">
        <v>584412800</v>
      </c>
      <c r="C2061" s="108"/>
      <c r="D2061" s="108">
        <v>109439320</v>
      </c>
      <c r="E2061" s="17"/>
      <c r="F2061" s="14">
        <f t="shared" si="65"/>
        <v>0.18726372865207608</v>
      </c>
    </row>
    <row r="2062" spans="1:6" ht="12.75">
      <c r="A2062" s="17" t="s">
        <v>813</v>
      </c>
      <c r="B2062" s="108">
        <v>280275600</v>
      </c>
      <c r="C2062" s="108"/>
      <c r="D2062" s="108">
        <v>57601000</v>
      </c>
      <c r="E2062" s="17"/>
      <c r="F2062" s="14">
        <f t="shared" si="65"/>
        <v>0.205515571102158</v>
      </c>
    </row>
    <row r="2063" spans="1:6" ht="12.75">
      <c r="A2063" s="17"/>
      <c r="B2063" s="29"/>
      <c r="C2063" s="29"/>
      <c r="D2063" s="29"/>
      <c r="E2063" s="17"/>
      <c r="F2063" s="14"/>
    </row>
    <row r="2064" spans="1:6" ht="12.75">
      <c r="A2064" s="17"/>
      <c r="B2064" s="29"/>
      <c r="C2064" s="29"/>
      <c r="D2064" s="29"/>
      <c r="E2064" s="17"/>
      <c r="F2064" s="14"/>
    </row>
    <row r="2065" spans="1:6" ht="15.75">
      <c r="A2065" s="22" t="s">
        <v>2015</v>
      </c>
      <c r="B2065" s="35">
        <f>+B2036+B2043+B2048+B2051+B2057</f>
        <v>5952144200</v>
      </c>
      <c r="C2065" s="35"/>
      <c r="D2065" s="35">
        <f>+D2036+D2043+D2048+D2051+D2057</f>
        <v>1104805760</v>
      </c>
      <c r="E2065" s="37"/>
      <c r="F2065" s="10">
        <f>SUM(D2065/B2065)</f>
        <v>0.18561475039532813</v>
      </c>
    </row>
    <row r="2066" spans="1:6" ht="12.75">
      <c r="A2066" s="17"/>
      <c r="B2066" s="17"/>
      <c r="C2066" s="17"/>
      <c r="D2066" s="17"/>
      <c r="E2066" s="17"/>
      <c r="F2066" s="14"/>
    </row>
    <row r="2068" spans="1:5" ht="12.75">
      <c r="A2068" s="17" t="s">
        <v>814</v>
      </c>
      <c r="B2068" s="17" t="s">
        <v>815</v>
      </c>
      <c r="C2068" s="17"/>
      <c r="D2068" s="17"/>
      <c r="E2068" s="59" t="s">
        <v>816</v>
      </c>
    </row>
    <row r="2069" spans="1:5" ht="12.75">
      <c r="A2069" s="17" t="s">
        <v>817</v>
      </c>
      <c r="B2069" s="17" t="s">
        <v>815</v>
      </c>
      <c r="C2069" s="17"/>
      <c r="D2069" s="17"/>
      <c r="E2069" s="91" t="s">
        <v>816</v>
      </c>
    </row>
    <row r="2070" spans="1:5" ht="12.75">
      <c r="A2070" s="17" t="s">
        <v>818</v>
      </c>
      <c r="B2070" s="17" t="s">
        <v>815</v>
      </c>
      <c r="C2070" s="17"/>
      <c r="D2070" s="17"/>
      <c r="E2070" s="91" t="s">
        <v>816</v>
      </c>
    </row>
    <row r="2073" spans="1:6" ht="12.75">
      <c r="A2073" s="43" t="s">
        <v>819</v>
      </c>
      <c r="B2073" s="44"/>
      <c r="C2073" s="44"/>
      <c r="D2073" s="44"/>
      <c r="E2073" s="44"/>
      <c r="F2073" s="45"/>
    </row>
    <row r="2074" spans="1:6" ht="12.75">
      <c r="A2074" s="46"/>
      <c r="B2074" s="11"/>
      <c r="C2074" s="11"/>
      <c r="D2074" s="11"/>
      <c r="E2074" s="11"/>
      <c r="F2074" s="42"/>
    </row>
    <row r="2075" spans="1:6" ht="12.75">
      <c r="A2075" s="19" t="s">
        <v>977</v>
      </c>
      <c r="B2075" s="5">
        <v>2005</v>
      </c>
      <c r="C2075" s="5" t="s">
        <v>978</v>
      </c>
      <c r="D2075" s="5">
        <v>2005</v>
      </c>
      <c r="E2075" s="19"/>
      <c r="F2075" s="47"/>
    </row>
    <row r="2076" spans="1:6" ht="13.5" thickBot="1">
      <c r="A2076" s="48" t="s">
        <v>979</v>
      </c>
      <c r="B2076" s="49" t="s">
        <v>980</v>
      </c>
      <c r="C2076" s="48"/>
      <c r="D2076" s="48" t="s">
        <v>981</v>
      </c>
      <c r="E2076" s="48"/>
      <c r="F2076" s="50" t="s">
        <v>982</v>
      </c>
    </row>
    <row r="2077" spans="1:6" ht="12.75">
      <c r="A2077" s="11"/>
      <c r="B2077" s="13"/>
      <c r="C2077" s="13"/>
      <c r="D2077" s="13"/>
      <c r="E2077" s="11"/>
      <c r="F2077" s="11"/>
    </row>
    <row r="2078" spans="1:6" ht="12.75">
      <c r="A2078" s="8" t="s">
        <v>820</v>
      </c>
      <c r="B2078" s="35">
        <f>SUM(B2079:B2082)</f>
        <v>220342900</v>
      </c>
      <c r="C2078" s="35"/>
      <c r="D2078" s="35">
        <f>SUM(D2079:D2082)</f>
        <v>152049830</v>
      </c>
      <c r="E2078" s="37"/>
      <c r="F2078" s="10">
        <f aca="true" t="shared" si="66" ref="F2078:F2093">SUM(D2078/B2078)</f>
        <v>0.6900600382403971</v>
      </c>
    </row>
    <row r="2079" spans="1:6" ht="12.75">
      <c r="A2079" s="17" t="s">
        <v>821</v>
      </c>
      <c r="B2079" s="108">
        <v>85935500</v>
      </c>
      <c r="C2079" s="108"/>
      <c r="D2079" s="108">
        <v>58616320</v>
      </c>
      <c r="E2079" s="31"/>
      <c r="F2079" s="14">
        <f t="shared" si="66"/>
        <v>0.6820966887956665</v>
      </c>
    </row>
    <row r="2080" spans="1:6" ht="12.75">
      <c r="A2080" s="17" t="s">
        <v>822</v>
      </c>
      <c r="B2080" s="108">
        <v>46678500</v>
      </c>
      <c r="C2080" s="108"/>
      <c r="D2080" s="108">
        <v>33734330</v>
      </c>
      <c r="E2080" s="31"/>
      <c r="F2080" s="14">
        <f t="shared" si="66"/>
        <v>0.7226952451342695</v>
      </c>
    </row>
    <row r="2081" spans="1:6" ht="12.75">
      <c r="A2081" s="17" t="s">
        <v>823</v>
      </c>
      <c r="B2081" s="108">
        <v>35828300</v>
      </c>
      <c r="C2081" s="108"/>
      <c r="D2081" s="108">
        <v>24678870</v>
      </c>
      <c r="E2081" s="31"/>
      <c r="F2081" s="14">
        <f t="shared" si="66"/>
        <v>0.6888094048559379</v>
      </c>
    </row>
    <row r="2082" spans="1:6" ht="12.75">
      <c r="A2082" s="17" t="s">
        <v>2251</v>
      </c>
      <c r="B2082" s="108">
        <v>51900600</v>
      </c>
      <c r="C2082" s="108"/>
      <c r="D2082" s="108">
        <v>35020310</v>
      </c>
      <c r="E2082" s="31"/>
      <c r="F2082" s="14">
        <f t="shared" si="66"/>
        <v>0.6747573245781359</v>
      </c>
    </row>
    <row r="2083" spans="1:6" ht="12.75">
      <c r="A2083" s="8" t="s">
        <v>824</v>
      </c>
      <c r="B2083" s="35">
        <f>SUM(B2084:B2086)</f>
        <v>93150800</v>
      </c>
      <c r="C2083" s="35"/>
      <c r="D2083" s="35">
        <f>SUM(D2084:D2086)</f>
        <v>63865350</v>
      </c>
      <c r="E2083" s="37"/>
      <c r="F2083" s="10">
        <f t="shared" si="66"/>
        <v>0.6856124692434203</v>
      </c>
    </row>
    <row r="2084" spans="1:6" ht="12.75">
      <c r="A2084" s="17" t="s">
        <v>825</v>
      </c>
      <c r="B2084" s="108">
        <v>39522300</v>
      </c>
      <c r="C2084" s="108"/>
      <c r="D2084" s="108">
        <v>25780070</v>
      </c>
      <c r="E2084" s="31"/>
      <c r="F2084" s="14">
        <f t="shared" si="66"/>
        <v>0.6522917441545659</v>
      </c>
    </row>
    <row r="2085" spans="1:6" ht="12.75">
      <c r="A2085" s="17" t="s">
        <v>2380</v>
      </c>
      <c r="B2085" s="108">
        <v>38531700</v>
      </c>
      <c r="C2085" s="108"/>
      <c r="D2085" s="108">
        <v>26482630</v>
      </c>
      <c r="E2085" s="31"/>
      <c r="F2085" s="14">
        <f t="shared" si="66"/>
        <v>0.6872946171593779</v>
      </c>
    </row>
    <row r="2086" spans="1:6" ht="12.75">
      <c r="A2086" s="17" t="s">
        <v>745</v>
      </c>
      <c r="B2086" s="108">
        <v>15096800</v>
      </c>
      <c r="C2086" s="108"/>
      <c r="D2086" s="108">
        <v>11602650</v>
      </c>
      <c r="E2086" s="31"/>
      <c r="F2086" s="14">
        <f t="shared" si="66"/>
        <v>0.7685502888029251</v>
      </c>
    </row>
    <row r="2087" spans="1:6" ht="12.75">
      <c r="A2087" s="8" t="s">
        <v>826</v>
      </c>
      <c r="B2087" s="35">
        <f>SUM(B2088:B2093)</f>
        <v>192444100</v>
      </c>
      <c r="C2087" s="35"/>
      <c r="D2087" s="35">
        <f>SUM(D2088:D2093)</f>
        <v>131834420</v>
      </c>
      <c r="E2087" s="37"/>
      <c r="F2087" s="10">
        <f t="shared" si="66"/>
        <v>0.6850530621619473</v>
      </c>
    </row>
    <row r="2088" spans="1:6" ht="12.75">
      <c r="A2088" s="17" t="s">
        <v>827</v>
      </c>
      <c r="B2088" s="108">
        <v>46279200</v>
      </c>
      <c r="C2088" s="108"/>
      <c r="D2088" s="108">
        <v>31898670</v>
      </c>
      <c r="E2088" s="31"/>
      <c r="F2088" s="14">
        <f t="shared" si="66"/>
        <v>0.6892658040761293</v>
      </c>
    </row>
    <row r="2089" spans="1:6" ht="12.75">
      <c r="A2089" s="17" t="s">
        <v>2065</v>
      </c>
      <c r="B2089" s="108">
        <v>50944500</v>
      </c>
      <c r="C2089" s="108"/>
      <c r="D2089" s="108">
        <v>36625040</v>
      </c>
      <c r="E2089" s="31"/>
      <c r="F2089" s="14">
        <f t="shared" si="66"/>
        <v>0.7189203937618389</v>
      </c>
    </row>
    <row r="2090" spans="1:6" ht="12.75">
      <c r="A2090" s="17" t="s">
        <v>828</v>
      </c>
      <c r="B2090" s="108">
        <v>31064000</v>
      </c>
      <c r="C2090" s="108"/>
      <c r="D2090" s="108">
        <v>21806270</v>
      </c>
      <c r="E2090" s="31"/>
      <c r="F2090" s="14">
        <f t="shared" si="66"/>
        <v>0.7019788179242853</v>
      </c>
    </row>
    <row r="2091" spans="1:6" ht="12.75">
      <c r="A2091" s="17" t="s">
        <v>829</v>
      </c>
      <c r="B2091" s="108">
        <v>39731800</v>
      </c>
      <c r="C2091" s="108"/>
      <c r="D2091" s="108">
        <v>24920000</v>
      </c>
      <c r="E2091" s="31"/>
      <c r="F2091" s="14">
        <f t="shared" si="66"/>
        <v>0.6272054122894004</v>
      </c>
    </row>
    <row r="2092" spans="1:6" ht="12.75">
      <c r="A2092" s="17" t="s">
        <v>520</v>
      </c>
      <c r="B2092" s="108">
        <v>22816500</v>
      </c>
      <c r="C2092" s="108"/>
      <c r="D2092" s="108">
        <v>15304840</v>
      </c>
      <c r="E2092" s="31"/>
      <c r="F2092" s="14">
        <f t="shared" si="66"/>
        <v>0.6707794797624526</v>
      </c>
    </row>
    <row r="2093" spans="1:6" ht="12.75">
      <c r="A2093" s="17" t="s">
        <v>830</v>
      </c>
      <c r="B2093" s="108">
        <v>1608100</v>
      </c>
      <c r="C2093" s="108"/>
      <c r="D2093" s="108">
        <v>1279600</v>
      </c>
      <c r="E2093" s="31"/>
      <c r="F2093" s="14">
        <f t="shared" si="66"/>
        <v>0.7957216591008022</v>
      </c>
    </row>
    <row r="2094" spans="1:6" ht="12.75">
      <c r="A2094" s="17"/>
      <c r="B2094" s="29"/>
      <c r="C2094" s="29"/>
      <c r="D2094" s="29"/>
      <c r="E2094" s="31"/>
      <c r="F2094" s="14"/>
    </row>
    <row r="2095" spans="1:6" ht="12.75">
      <c r="A2095" s="17"/>
      <c r="B2095" s="17"/>
      <c r="C2095" s="17"/>
      <c r="D2095" s="17"/>
      <c r="E2095" s="31"/>
      <c r="F2095" s="14"/>
    </row>
    <row r="2096" spans="1:6" ht="15.75">
      <c r="A2096" s="22" t="s">
        <v>2015</v>
      </c>
      <c r="B2096" s="35">
        <f>+B2078+B2083+B2087</f>
        <v>505937800</v>
      </c>
      <c r="C2096" s="35"/>
      <c r="D2096" s="35">
        <f>+D2078+D2083+D2087</f>
        <v>347749600</v>
      </c>
      <c r="E2096" s="37"/>
      <c r="F2096" s="10">
        <f>SUM(D2096/B2096)</f>
        <v>0.6873366647046336</v>
      </c>
    </row>
    <row r="2097" spans="1:6" ht="12.75">
      <c r="A2097" s="17"/>
      <c r="B2097" s="17"/>
      <c r="C2097" s="17"/>
      <c r="D2097" s="17"/>
      <c r="E2097" s="31"/>
      <c r="F2097" s="31"/>
    </row>
    <row r="2098" spans="1:6" ht="12.75">
      <c r="A2098" s="43" t="s">
        <v>831</v>
      </c>
      <c r="B2098" s="44"/>
      <c r="C2098" s="44"/>
      <c r="D2098" s="44"/>
      <c r="E2098" s="44"/>
      <c r="F2098" s="45"/>
    </row>
    <row r="2099" spans="1:6" ht="12.75">
      <c r="A2099" s="46"/>
      <c r="B2099" s="11"/>
      <c r="C2099" s="11"/>
      <c r="D2099" s="11"/>
      <c r="E2099" s="11"/>
      <c r="F2099" s="42"/>
    </row>
    <row r="2100" spans="1:6" ht="12.75">
      <c r="A2100" s="19" t="s">
        <v>977</v>
      </c>
      <c r="B2100" s="5">
        <v>2005</v>
      </c>
      <c r="C2100" s="5" t="s">
        <v>978</v>
      </c>
      <c r="D2100" s="5">
        <v>2005</v>
      </c>
      <c r="E2100" s="19"/>
      <c r="F2100" s="47"/>
    </row>
    <row r="2101" spans="1:6" ht="13.5" thickBot="1">
      <c r="A2101" s="48" t="s">
        <v>979</v>
      </c>
      <c r="B2101" s="49" t="s">
        <v>980</v>
      </c>
      <c r="C2101" s="48"/>
      <c r="D2101" s="48" t="s">
        <v>981</v>
      </c>
      <c r="E2101" s="48"/>
      <c r="F2101" s="50" t="s">
        <v>982</v>
      </c>
    </row>
    <row r="2102" spans="1:6" ht="12.75">
      <c r="A2102" s="11"/>
      <c r="B2102" s="13"/>
      <c r="C2102" s="13"/>
      <c r="D2102" s="13"/>
      <c r="E2102" s="11"/>
      <c r="F2102" s="42"/>
    </row>
    <row r="2103" spans="1:6" ht="12.75">
      <c r="A2103" s="8" t="s">
        <v>832</v>
      </c>
      <c r="B2103" s="35">
        <f>SUM(B2104:B2105)</f>
        <v>134633700</v>
      </c>
      <c r="C2103" s="35"/>
      <c r="D2103" s="35">
        <f>SUM(D2104:D2105)</f>
        <v>150346790</v>
      </c>
      <c r="E2103" s="37"/>
      <c r="F2103" s="10">
        <f aca="true" t="shared" si="67" ref="F2103:F2133">SUM(D2103/B2103)</f>
        <v>1.116709932208652</v>
      </c>
    </row>
    <row r="2104" spans="1:6" ht="12.75">
      <c r="A2104" s="17" t="s">
        <v>833</v>
      </c>
      <c r="B2104" s="108">
        <v>10494100</v>
      </c>
      <c r="C2104" s="108"/>
      <c r="D2104" s="108">
        <v>12477640</v>
      </c>
      <c r="E2104" s="17"/>
      <c r="F2104" s="14">
        <f t="shared" si="67"/>
        <v>1.1890147797333739</v>
      </c>
    </row>
    <row r="2105" spans="1:6" ht="12.75">
      <c r="A2105" s="17" t="s">
        <v>834</v>
      </c>
      <c r="B2105" s="108">
        <v>124139600</v>
      </c>
      <c r="C2105" s="108"/>
      <c r="D2105" s="108">
        <v>137869150</v>
      </c>
      <c r="E2105" s="17"/>
      <c r="F2105" s="14">
        <f t="shared" si="67"/>
        <v>1.1105976658536034</v>
      </c>
    </row>
    <row r="2106" spans="1:6" ht="12.75">
      <c r="A2106" s="8" t="s">
        <v>1719</v>
      </c>
      <c r="B2106" s="35">
        <f>SUM(B2107:B2112)</f>
        <v>497562300</v>
      </c>
      <c r="C2106" s="35"/>
      <c r="D2106" s="35">
        <f>SUM(D2107:D2112)</f>
        <v>520384330</v>
      </c>
      <c r="E2106" s="37"/>
      <c r="F2106" s="10">
        <f t="shared" si="67"/>
        <v>1.0458676833031764</v>
      </c>
    </row>
    <row r="2107" spans="1:6" ht="12.75">
      <c r="A2107" s="17" t="s">
        <v>2175</v>
      </c>
      <c r="B2107" s="108">
        <v>214967300</v>
      </c>
      <c r="C2107" s="108"/>
      <c r="D2107" s="108">
        <v>231483700</v>
      </c>
      <c r="E2107" s="17"/>
      <c r="F2107" s="14">
        <f t="shared" si="67"/>
        <v>1.07683215075037</v>
      </c>
    </row>
    <row r="2108" spans="1:6" ht="12.75">
      <c r="A2108" s="17" t="s">
        <v>592</v>
      </c>
      <c r="B2108" s="108">
        <v>46422100</v>
      </c>
      <c r="C2108" s="108"/>
      <c r="D2108" s="108">
        <v>46498020</v>
      </c>
      <c r="E2108" s="17"/>
      <c r="F2108" s="14">
        <f t="shared" si="67"/>
        <v>1.0016354279534962</v>
      </c>
    </row>
    <row r="2109" spans="1:6" ht="12.75">
      <c r="A2109" s="17" t="s">
        <v>2086</v>
      </c>
      <c r="B2109" s="108">
        <v>48829500</v>
      </c>
      <c r="C2109" s="108"/>
      <c r="D2109" s="108">
        <v>40445160</v>
      </c>
      <c r="E2109" s="17"/>
      <c r="F2109" s="14">
        <f t="shared" si="67"/>
        <v>0.8282935520535741</v>
      </c>
    </row>
    <row r="2110" spans="1:6" ht="12.75">
      <c r="A2110" s="17" t="s">
        <v>1720</v>
      </c>
      <c r="B2110" s="108">
        <v>59729400</v>
      </c>
      <c r="C2110" s="108"/>
      <c r="D2110" s="108">
        <v>71283050</v>
      </c>
      <c r="E2110" s="17"/>
      <c r="F2110" s="14">
        <f t="shared" si="67"/>
        <v>1.1934332171426467</v>
      </c>
    </row>
    <row r="2111" spans="1:6" ht="12.75">
      <c r="A2111" s="17" t="s">
        <v>2087</v>
      </c>
      <c r="B2111" s="108">
        <v>65967400</v>
      </c>
      <c r="C2111" s="108"/>
      <c r="D2111" s="108">
        <v>56113030</v>
      </c>
      <c r="E2111" s="17"/>
      <c r="F2111" s="14">
        <f t="shared" si="67"/>
        <v>0.8506175777732637</v>
      </c>
    </row>
    <row r="2112" spans="1:6" ht="12.75">
      <c r="A2112" s="17" t="s">
        <v>1721</v>
      </c>
      <c r="B2112" s="108">
        <v>61646600</v>
      </c>
      <c r="C2112" s="108"/>
      <c r="D2112" s="108">
        <v>74561370</v>
      </c>
      <c r="E2112" s="17"/>
      <c r="F2112" s="14">
        <f t="shared" si="67"/>
        <v>1.2094968741179561</v>
      </c>
    </row>
    <row r="2113" spans="1:6" ht="12.75">
      <c r="A2113" s="8" t="s">
        <v>1722</v>
      </c>
      <c r="B2113" s="35">
        <f>SUM(B2114:B2118)</f>
        <v>135936200</v>
      </c>
      <c r="C2113" s="35"/>
      <c r="D2113" s="35">
        <f>SUM(D2114:D2118)</f>
        <v>146373870</v>
      </c>
      <c r="E2113" s="37"/>
      <c r="F2113" s="10">
        <f t="shared" si="67"/>
        <v>1.0767835940683939</v>
      </c>
    </row>
    <row r="2114" spans="1:6" ht="12.75">
      <c r="A2114" s="17" t="s">
        <v>1723</v>
      </c>
      <c r="B2114" s="108">
        <v>3192900</v>
      </c>
      <c r="C2114" s="108"/>
      <c r="D2114" s="108">
        <v>3136250</v>
      </c>
      <c r="E2114" s="17"/>
      <c r="F2114" s="14">
        <f t="shared" si="67"/>
        <v>0.982257508847756</v>
      </c>
    </row>
    <row r="2115" spans="1:6" ht="12.75">
      <c r="A2115" s="17" t="s">
        <v>1127</v>
      </c>
      <c r="B2115" s="108">
        <v>5770400</v>
      </c>
      <c r="C2115" s="108"/>
      <c r="D2115" s="108">
        <v>6111040</v>
      </c>
      <c r="E2115" s="17"/>
      <c r="F2115" s="14">
        <f t="shared" si="67"/>
        <v>1.0590323027866353</v>
      </c>
    </row>
    <row r="2116" spans="1:6" ht="12.75">
      <c r="A2116" s="17" t="s">
        <v>632</v>
      </c>
      <c r="B2116" s="108">
        <v>67595400</v>
      </c>
      <c r="C2116" s="108"/>
      <c r="D2116" s="108">
        <v>75513300</v>
      </c>
      <c r="E2116" s="17"/>
      <c r="F2116" s="14">
        <f t="shared" si="67"/>
        <v>1.1171366690632794</v>
      </c>
    </row>
    <row r="2117" spans="1:6" ht="12.75">
      <c r="A2117" s="17" t="s">
        <v>1724</v>
      </c>
      <c r="B2117" s="108">
        <v>50573000</v>
      </c>
      <c r="C2117" s="108"/>
      <c r="D2117" s="108">
        <v>51627470</v>
      </c>
      <c r="E2117" s="17"/>
      <c r="F2117" s="14">
        <f t="shared" si="67"/>
        <v>1.0208504537994583</v>
      </c>
    </row>
    <row r="2118" spans="1:6" ht="12.75">
      <c r="A2118" s="17" t="s">
        <v>1725</v>
      </c>
      <c r="B2118" s="108">
        <v>8804500</v>
      </c>
      <c r="C2118" s="108"/>
      <c r="D2118" s="108">
        <v>9985810</v>
      </c>
      <c r="E2118" s="17"/>
      <c r="F2118" s="14">
        <f t="shared" si="67"/>
        <v>1.134171162473735</v>
      </c>
    </row>
    <row r="2119" spans="1:6" ht="12.75">
      <c r="A2119" s="8" t="s">
        <v>1726</v>
      </c>
      <c r="B2119" s="35">
        <f>SUM(B2120:B2123)</f>
        <v>97014400</v>
      </c>
      <c r="C2119" s="35"/>
      <c r="D2119" s="35">
        <f>SUM(D2120:D2123)</f>
        <v>109833030</v>
      </c>
      <c r="E2119" s="37"/>
      <c r="F2119" s="10">
        <f t="shared" si="67"/>
        <v>1.1321312093874725</v>
      </c>
    </row>
    <row r="2120" spans="1:6" ht="12.75">
      <c r="A2120" s="17" t="s">
        <v>1727</v>
      </c>
      <c r="B2120" s="108">
        <v>38260200</v>
      </c>
      <c r="C2120" s="108"/>
      <c r="D2120" s="108">
        <v>45792610</v>
      </c>
      <c r="E2120" s="17"/>
      <c r="F2120" s="14">
        <f t="shared" si="67"/>
        <v>1.1968732521000935</v>
      </c>
    </row>
    <row r="2121" spans="1:6" ht="12.75">
      <c r="A2121" s="17" t="s">
        <v>1290</v>
      </c>
      <c r="B2121" s="108">
        <v>18976200</v>
      </c>
      <c r="C2121" s="108"/>
      <c r="D2121" s="108">
        <v>15474690</v>
      </c>
      <c r="E2121" s="17"/>
      <c r="F2121" s="14">
        <f t="shared" si="67"/>
        <v>0.8154788629968065</v>
      </c>
    </row>
    <row r="2122" spans="1:6" ht="12.75">
      <c r="A2122" s="17" t="s">
        <v>1728</v>
      </c>
      <c r="B2122" s="108">
        <v>3138100</v>
      </c>
      <c r="C2122" s="108"/>
      <c r="D2122" s="108">
        <v>4146240</v>
      </c>
      <c r="E2122" s="17"/>
      <c r="F2122" s="14">
        <f t="shared" si="67"/>
        <v>1.321258086103056</v>
      </c>
    </row>
    <row r="2123" spans="1:6" ht="12.75">
      <c r="A2123" s="17" t="s">
        <v>1729</v>
      </c>
      <c r="B2123" s="108">
        <v>36639900</v>
      </c>
      <c r="C2123" s="108"/>
      <c r="D2123" s="108">
        <v>44419490</v>
      </c>
      <c r="E2123" s="17"/>
      <c r="F2123" s="14">
        <f t="shared" si="67"/>
        <v>1.2123256340765123</v>
      </c>
    </row>
    <row r="2124" spans="1:6" ht="12.75">
      <c r="A2124" s="8" t="s">
        <v>1730</v>
      </c>
      <c r="B2124" s="35">
        <f>SUM(B2125:B2133)</f>
        <v>345730300</v>
      </c>
      <c r="C2124" s="35"/>
      <c r="D2124" s="35">
        <f>SUM(D2125:D2133)</f>
        <v>393189630</v>
      </c>
      <c r="E2124" s="37"/>
      <c r="F2124" s="10">
        <f t="shared" si="67"/>
        <v>1.1372726949301233</v>
      </c>
    </row>
    <row r="2125" spans="1:6" ht="12.75">
      <c r="A2125" s="17" t="s">
        <v>2838</v>
      </c>
      <c r="B2125" s="108">
        <v>24562400</v>
      </c>
      <c r="C2125" s="108"/>
      <c r="D2125" s="108">
        <v>27413880</v>
      </c>
      <c r="E2125" s="17"/>
      <c r="F2125" s="14">
        <f t="shared" si="67"/>
        <v>1.11609126144025</v>
      </c>
    </row>
    <row r="2126" spans="1:6" ht="12.75">
      <c r="A2126" s="17" t="s">
        <v>1276</v>
      </c>
      <c r="B2126" s="108">
        <v>87641000</v>
      </c>
      <c r="C2126" s="108"/>
      <c r="D2126" s="108">
        <v>79772270</v>
      </c>
      <c r="E2126" s="17"/>
      <c r="F2126" s="14">
        <f t="shared" si="67"/>
        <v>0.9102163371024977</v>
      </c>
    </row>
    <row r="2127" spans="1:6" ht="12.75">
      <c r="A2127" s="17" t="s">
        <v>846</v>
      </c>
      <c r="B2127" s="108">
        <v>10038900</v>
      </c>
      <c r="C2127" s="108"/>
      <c r="D2127" s="108">
        <v>9083410</v>
      </c>
      <c r="E2127" s="17"/>
      <c r="F2127" s="14">
        <f t="shared" si="67"/>
        <v>0.9048212453555668</v>
      </c>
    </row>
    <row r="2128" spans="1:6" ht="12.75">
      <c r="A2128" s="17" t="s">
        <v>847</v>
      </c>
      <c r="B2128" s="108">
        <v>23624100</v>
      </c>
      <c r="C2128" s="108"/>
      <c r="D2128" s="108">
        <v>20612760</v>
      </c>
      <c r="E2128" s="17"/>
      <c r="F2128" s="14">
        <f t="shared" si="67"/>
        <v>0.872531017054618</v>
      </c>
    </row>
    <row r="2129" spans="1:6" ht="12.75">
      <c r="A2129" s="17" t="s">
        <v>848</v>
      </c>
      <c r="B2129" s="108">
        <v>5314400</v>
      </c>
      <c r="C2129" s="108"/>
      <c r="D2129" s="108">
        <v>8764450</v>
      </c>
      <c r="E2129" s="17"/>
      <c r="F2129" s="14">
        <f t="shared" si="67"/>
        <v>1.6491889959355712</v>
      </c>
    </row>
    <row r="2130" spans="1:6" ht="12.75">
      <c r="A2130" s="17" t="s">
        <v>2602</v>
      </c>
      <c r="B2130" s="108">
        <v>36524900</v>
      </c>
      <c r="C2130" s="108"/>
      <c r="D2130" s="108">
        <v>35381130</v>
      </c>
      <c r="E2130" s="17"/>
      <c r="F2130" s="14">
        <f t="shared" si="67"/>
        <v>0.9686851983167647</v>
      </c>
    </row>
    <row r="2131" spans="1:6" ht="12.75">
      <c r="A2131" s="17" t="s">
        <v>353</v>
      </c>
      <c r="B2131" s="108">
        <v>71076300</v>
      </c>
      <c r="C2131" s="108"/>
      <c r="D2131" s="108">
        <v>58978120</v>
      </c>
      <c r="E2131" s="17"/>
      <c r="F2131" s="14">
        <f t="shared" si="67"/>
        <v>0.8297860186869603</v>
      </c>
    </row>
    <row r="2132" spans="1:6" ht="12.75">
      <c r="A2132" s="17" t="s">
        <v>849</v>
      </c>
      <c r="B2132" s="108">
        <v>74300200</v>
      </c>
      <c r="C2132" s="108"/>
      <c r="D2132" s="108">
        <v>135865020</v>
      </c>
      <c r="E2132" s="17"/>
      <c r="F2132" s="14">
        <f t="shared" si="67"/>
        <v>1.8285956161625405</v>
      </c>
    </row>
    <row r="2133" spans="1:6" ht="12.75">
      <c r="A2133" s="17" t="s">
        <v>2514</v>
      </c>
      <c r="B2133" s="108">
        <v>12648100</v>
      </c>
      <c r="C2133" s="108"/>
      <c r="D2133" s="108">
        <v>17318590</v>
      </c>
      <c r="E2133" s="17"/>
      <c r="F2133" s="14">
        <f t="shared" si="67"/>
        <v>1.3692641582530183</v>
      </c>
    </row>
    <row r="2134" spans="1:6" ht="12.75">
      <c r="A2134" s="17"/>
      <c r="B2134" s="29"/>
      <c r="C2134" s="29"/>
      <c r="D2134" s="29"/>
      <c r="E2134" s="17"/>
      <c r="F2134" s="14"/>
    </row>
    <row r="2135" spans="1:6" ht="12.75">
      <c r="A2135" s="17"/>
      <c r="B2135" s="17"/>
      <c r="C2135" s="17"/>
      <c r="D2135" s="17"/>
      <c r="E2135" s="17"/>
      <c r="F2135" s="14"/>
    </row>
    <row r="2136" spans="1:6" ht="15.75">
      <c r="A2136" s="22" t="s">
        <v>2015</v>
      </c>
      <c r="B2136" s="35">
        <f>+B2103+B2106+B2113+B2119+B2124</f>
        <v>1210876900</v>
      </c>
      <c r="C2136" s="35"/>
      <c r="D2136" s="35">
        <f>+D2103+D2106+D2113+D2119+D2124</f>
        <v>1320127650</v>
      </c>
      <c r="E2136" s="37"/>
      <c r="F2136" s="10">
        <f>SUM(D2136/B2136)</f>
        <v>1.090224489376253</v>
      </c>
    </row>
    <row r="2137" spans="1:6" ht="12.75">
      <c r="A2137" s="17"/>
      <c r="B2137" s="17"/>
      <c r="C2137" s="17"/>
      <c r="D2137" s="17"/>
      <c r="E2137" s="17"/>
      <c r="F2137" s="31"/>
    </row>
    <row r="2138" spans="1:6" ht="12.75">
      <c r="A2138" s="43" t="s">
        <v>850</v>
      </c>
      <c r="B2138" s="44"/>
      <c r="C2138" s="44"/>
      <c r="D2138" s="44"/>
      <c r="E2138" s="44"/>
      <c r="F2138" s="45"/>
    </row>
    <row r="2139" spans="1:6" ht="12.75">
      <c r="A2139" s="46"/>
      <c r="B2139" s="11"/>
      <c r="C2139" s="11"/>
      <c r="D2139" s="11"/>
      <c r="E2139" s="11"/>
      <c r="F2139" s="42"/>
    </row>
    <row r="2140" spans="1:6" ht="12.75">
      <c r="A2140" s="19" t="s">
        <v>977</v>
      </c>
      <c r="B2140" s="5">
        <v>2005</v>
      </c>
      <c r="C2140" s="5" t="s">
        <v>978</v>
      </c>
      <c r="D2140" s="5">
        <v>2005</v>
      </c>
      <c r="E2140" s="19"/>
      <c r="F2140" s="47"/>
    </row>
    <row r="2141" spans="1:6" ht="13.5" thickBot="1">
      <c r="A2141" s="48" t="s">
        <v>979</v>
      </c>
      <c r="B2141" s="49" t="s">
        <v>980</v>
      </c>
      <c r="C2141" s="48"/>
      <c r="D2141" s="48" t="s">
        <v>981</v>
      </c>
      <c r="E2141" s="48"/>
      <c r="F2141" s="50" t="s">
        <v>982</v>
      </c>
    </row>
    <row r="2142" spans="1:6" ht="12.75">
      <c r="A2142" s="11"/>
      <c r="B2142" s="13"/>
      <c r="C2142" s="13"/>
      <c r="D2142" s="13"/>
      <c r="E2142" s="11"/>
      <c r="F2142" s="11"/>
    </row>
    <row r="2143" spans="1:6" ht="12.75">
      <c r="A2143" s="8" t="s">
        <v>851</v>
      </c>
      <c r="B2143" s="35">
        <f>SUM(B2144:B2156)</f>
        <v>550175200</v>
      </c>
      <c r="C2143" s="35"/>
      <c r="D2143" s="35">
        <f>SUM(D2144:D2156)</f>
        <v>110326286</v>
      </c>
      <c r="E2143" s="37"/>
      <c r="F2143" s="10">
        <f aca="true" t="shared" si="68" ref="F2143:F2172">SUM(D2143/B2143)</f>
        <v>0.20052936955355313</v>
      </c>
    </row>
    <row r="2144" spans="1:6" ht="12.75">
      <c r="A2144" s="17" t="s">
        <v>2581</v>
      </c>
      <c r="B2144" s="108">
        <v>29695000</v>
      </c>
      <c r="C2144" s="108"/>
      <c r="D2144" s="108">
        <v>6279640</v>
      </c>
      <c r="E2144" s="17"/>
      <c r="F2144" s="14">
        <f t="shared" si="68"/>
        <v>0.21147129146320928</v>
      </c>
    </row>
    <row r="2145" spans="1:6" ht="12.75">
      <c r="A2145" s="17" t="s">
        <v>852</v>
      </c>
      <c r="B2145" s="108">
        <v>33504000</v>
      </c>
      <c r="C2145" s="108"/>
      <c r="D2145" s="108">
        <v>6960600</v>
      </c>
      <c r="E2145" s="17"/>
      <c r="F2145" s="14">
        <f t="shared" si="68"/>
        <v>0.20775429799426934</v>
      </c>
    </row>
    <row r="2146" spans="1:6" ht="12.75">
      <c r="A2146" s="17" t="s">
        <v>853</v>
      </c>
      <c r="B2146" s="108">
        <v>144944000</v>
      </c>
      <c r="C2146" s="108"/>
      <c r="D2146" s="108">
        <v>30340060</v>
      </c>
      <c r="E2146" s="17"/>
      <c r="F2146" s="14">
        <f t="shared" si="68"/>
        <v>0.20932263494866984</v>
      </c>
    </row>
    <row r="2147" spans="1:6" ht="12.75">
      <c r="A2147" s="17" t="s">
        <v>2602</v>
      </c>
      <c r="B2147" s="108">
        <v>47234400</v>
      </c>
      <c r="C2147" s="108"/>
      <c r="D2147" s="108">
        <v>7651000</v>
      </c>
      <c r="E2147" s="17"/>
      <c r="F2147" s="14">
        <f t="shared" si="68"/>
        <v>0.16197940484053994</v>
      </c>
    </row>
    <row r="2148" spans="1:6" ht="12.75">
      <c r="A2148" s="17" t="s">
        <v>2210</v>
      </c>
      <c r="B2148" s="108">
        <v>27306500</v>
      </c>
      <c r="C2148" s="108"/>
      <c r="D2148" s="108">
        <v>4963920</v>
      </c>
      <c r="E2148" s="17"/>
      <c r="F2148" s="14">
        <f t="shared" si="68"/>
        <v>0.18178528921685314</v>
      </c>
    </row>
    <row r="2149" spans="1:6" ht="12.75">
      <c r="A2149" s="17" t="s">
        <v>2212</v>
      </c>
      <c r="B2149" s="108">
        <v>21210000</v>
      </c>
      <c r="C2149" s="108"/>
      <c r="D2149" s="108">
        <v>4346640</v>
      </c>
      <c r="E2149" s="17"/>
      <c r="F2149" s="14">
        <f t="shared" si="68"/>
        <v>0.20493352192362094</v>
      </c>
    </row>
    <row r="2150" spans="1:6" ht="12.75">
      <c r="A2150" s="17" t="s">
        <v>854</v>
      </c>
      <c r="B2150" s="108">
        <v>8924100</v>
      </c>
      <c r="C2150" s="108"/>
      <c r="D2150" s="108">
        <v>1700280</v>
      </c>
      <c r="E2150" s="17"/>
      <c r="F2150" s="14">
        <f t="shared" si="68"/>
        <v>0.1905267758093253</v>
      </c>
    </row>
    <row r="2151" spans="1:6" ht="12.75">
      <c r="A2151" s="17" t="s">
        <v>855</v>
      </c>
      <c r="B2151" s="108">
        <v>4562300</v>
      </c>
      <c r="C2151" s="108"/>
      <c r="D2151" s="108">
        <v>831720</v>
      </c>
      <c r="E2151" s="17"/>
      <c r="F2151" s="14">
        <f t="shared" si="68"/>
        <v>0.18230278587554524</v>
      </c>
    </row>
    <row r="2152" spans="1:6" ht="12.75">
      <c r="A2152" s="17" t="s">
        <v>856</v>
      </c>
      <c r="B2152" s="108">
        <v>19935500</v>
      </c>
      <c r="C2152" s="108"/>
      <c r="D2152" s="108">
        <v>3484040</v>
      </c>
      <c r="E2152" s="17"/>
      <c r="F2152" s="14">
        <f t="shared" si="68"/>
        <v>0.17476561912166738</v>
      </c>
    </row>
    <row r="2153" spans="1:6" ht="12.75">
      <c r="A2153" s="17" t="s">
        <v>857</v>
      </c>
      <c r="B2153" s="108">
        <v>39900100</v>
      </c>
      <c r="C2153" s="108"/>
      <c r="D2153" s="108">
        <v>7825376</v>
      </c>
      <c r="E2153" s="17"/>
      <c r="F2153" s="14">
        <f t="shared" si="68"/>
        <v>0.19612422024004952</v>
      </c>
    </row>
    <row r="2154" spans="1:6" ht="12.75">
      <c r="A2154" s="17" t="s">
        <v>663</v>
      </c>
      <c r="B2154" s="108">
        <v>54833000</v>
      </c>
      <c r="C2154" s="108"/>
      <c r="D2154" s="108">
        <v>9670240</v>
      </c>
      <c r="E2154" s="17"/>
      <c r="F2154" s="14">
        <f t="shared" si="68"/>
        <v>0.17635803257162658</v>
      </c>
    </row>
    <row r="2155" spans="1:6" ht="12.75">
      <c r="A2155" s="17" t="s">
        <v>701</v>
      </c>
      <c r="B2155" s="108">
        <v>55121000</v>
      </c>
      <c r="C2155" s="108"/>
      <c r="D2155" s="108">
        <v>13647450</v>
      </c>
      <c r="E2155" s="17"/>
      <c r="F2155" s="14">
        <f t="shared" si="68"/>
        <v>0.2475907548847082</v>
      </c>
    </row>
    <row r="2156" spans="1:6" ht="12.75">
      <c r="A2156" s="17" t="s">
        <v>1862</v>
      </c>
      <c r="B2156" s="108">
        <v>63005300</v>
      </c>
      <c r="C2156" s="108"/>
      <c r="D2156" s="108">
        <v>12625320</v>
      </c>
      <c r="E2156" s="17"/>
      <c r="F2156" s="14">
        <f t="shared" si="68"/>
        <v>0.20038504697223886</v>
      </c>
    </row>
    <row r="2157" spans="1:6" ht="12.75">
      <c r="A2157" s="8" t="s">
        <v>858</v>
      </c>
      <c r="B2157" s="35">
        <f>SUM(B2158:B2165)</f>
        <v>174530400</v>
      </c>
      <c r="C2157" s="35"/>
      <c r="D2157" s="35">
        <f>SUM(D2158:D2165)</f>
        <v>31595640</v>
      </c>
      <c r="E2157" s="37"/>
      <c r="F2157" s="10">
        <f t="shared" si="68"/>
        <v>0.18103230153600747</v>
      </c>
    </row>
    <row r="2158" spans="1:6" ht="12.75">
      <c r="A2158" s="17" t="s">
        <v>1754</v>
      </c>
      <c r="B2158" s="108">
        <v>7197000</v>
      </c>
      <c r="C2158" s="108"/>
      <c r="D2158" s="108">
        <v>1219960</v>
      </c>
      <c r="E2158" s="17"/>
      <c r="F2158" s="14">
        <f t="shared" si="68"/>
        <v>0.16950951785466167</v>
      </c>
    </row>
    <row r="2159" spans="1:6" ht="12.75">
      <c r="A2159" s="17" t="s">
        <v>1755</v>
      </c>
      <c r="B2159" s="108">
        <v>17168300</v>
      </c>
      <c r="C2159" s="108"/>
      <c r="D2159" s="108">
        <v>2781540</v>
      </c>
      <c r="E2159" s="17"/>
      <c r="F2159" s="14">
        <f t="shared" si="68"/>
        <v>0.16201604119219726</v>
      </c>
    </row>
    <row r="2160" spans="1:6" ht="12.75">
      <c r="A2160" s="17" t="s">
        <v>1553</v>
      </c>
      <c r="B2160" s="108">
        <v>24448400</v>
      </c>
      <c r="C2160" s="108"/>
      <c r="D2160" s="108">
        <v>4007100</v>
      </c>
      <c r="E2160" s="17"/>
      <c r="F2160" s="14">
        <f t="shared" si="68"/>
        <v>0.16390029613389834</v>
      </c>
    </row>
    <row r="2161" spans="1:6" ht="12.75">
      <c r="A2161" s="17" t="s">
        <v>353</v>
      </c>
      <c r="B2161" s="108">
        <v>17092700</v>
      </c>
      <c r="C2161" s="108"/>
      <c r="D2161" s="108">
        <v>2618800</v>
      </c>
      <c r="E2161" s="17"/>
      <c r="F2161" s="14">
        <f t="shared" si="68"/>
        <v>0.15321160495416172</v>
      </c>
    </row>
    <row r="2162" spans="1:6" ht="12.75">
      <c r="A2162" s="17" t="s">
        <v>1756</v>
      </c>
      <c r="B2162" s="108">
        <v>7746300</v>
      </c>
      <c r="C2162" s="108"/>
      <c r="D2162" s="108">
        <v>1596280</v>
      </c>
      <c r="E2162" s="17"/>
      <c r="F2162" s="14">
        <f t="shared" si="68"/>
        <v>0.2060699947071505</v>
      </c>
    </row>
    <row r="2163" spans="1:6" ht="12.75">
      <c r="A2163" s="17" t="s">
        <v>290</v>
      </c>
      <c r="B2163" s="108">
        <v>67125900</v>
      </c>
      <c r="C2163" s="108"/>
      <c r="D2163" s="108">
        <v>13939640</v>
      </c>
      <c r="E2163" s="17"/>
      <c r="F2163" s="14">
        <f t="shared" si="68"/>
        <v>0.20766410580714748</v>
      </c>
    </row>
    <row r="2164" spans="1:6" ht="12.75">
      <c r="A2164" s="17" t="s">
        <v>1757</v>
      </c>
      <c r="B2164" s="108">
        <v>15200200</v>
      </c>
      <c r="C2164" s="108"/>
      <c r="D2164" s="108">
        <v>2157480</v>
      </c>
      <c r="E2164" s="17"/>
      <c r="F2164" s="14">
        <f t="shared" si="68"/>
        <v>0.14193760608413047</v>
      </c>
    </row>
    <row r="2165" spans="1:6" ht="12.75">
      <c r="A2165" s="17" t="s">
        <v>1758</v>
      </c>
      <c r="B2165" s="108">
        <v>18551600</v>
      </c>
      <c r="C2165" s="108"/>
      <c r="D2165" s="108">
        <v>3274840</v>
      </c>
      <c r="E2165" s="17"/>
      <c r="F2165" s="14">
        <f t="shared" si="68"/>
        <v>0.17652601392871775</v>
      </c>
    </row>
    <row r="2166" spans="1:6" ht="12.75">
      <c r="A2166" s="8" t="s">
        <v>1759</v>
      </c>
      <c r="B2166" s="35">
        <f>SUM(B2167:B2176)</f>
        <v>250823600</v>
      </c>
      <c r="C2166" s="35"/>
      <c r="D2166" s="35">
        <f>SUM(D2167:D2176)</f>
        <v>84767185</v>
      </c>
      <c r="E2166" s="37"/>
      <c r="F2166" s="10">
        <f t="shared" si="68"/>
        <v>0.3379553797967974</v>
      </c>
    </row>
    <row r="2167" spans="1:6" ht="12.75">
      <c r="A2167" s="17" t="s">
        <v>1760</v>
      </c>
      <c r="B2167" s="108">
        <v>4986600</v>
      </c>
      <c r="C2167" s="108"/>
      <c r="D2167" s="108">
        <v>1166950</v>
      </c>
      <c r="E2167" s="17"/>
      <c r="F2167" s="14">
        <f t="shared" si="68"/>
        <v>0.2340171660048931</v>
      </c>
    </row>
    <row r="2168" spans="1:6" ht="12.75">
      <c r="A2168" s="17" t="s">
        <v>1784</v>
      </c>
      <c r="B2168" s="108">
        <v>35457600</v>
      </c>
      <c r="C2168" s="108"/>
      <c r="D2168" s="108">
        <v>8636800</v>
      </c>
      <c r="E2168" s="17"/>
      <c r="F2168" s="14">
        <f t="shared" si="68"/>
        <v>0.24358106583637923</v>
      </c>
    </row>
    <row r="2169" spans="1:6" ht="12.75">
      <c r="A2169" s="17" t="s">
        <v>1761</v>
      </c>
      <c r="B2169" s="108">
        <v>89828500</v>
      </c>
      <c r="C2169" s="108"/>
      <c r="D2169" s="108">
        <v>16600760</v>
      </c>
      <c r="E2169" s="17"/>
      <c r="F2169" s="14">
        <f t="shared" si="68"/>
        <v>0.18480504516940616</v>
      </c>
    </row>
    <row r="2170" spans="1:6" ht="12.75">
      <c r="A2170" s="17" t="s">
        <v>868</v>
      </c>
      <c r="B2170" s="108">
        <v>1618500</v>
      </c>
      <c r="C2170" s="108"/>
      <c r="D2170" s="108">
        <v>377480</v>
      </c>
      <c r="E2170" s="17"/>
      <c r="F2170" s="14">
        <f t="shared" si="68"/>
        <v>0.23322829780661106</v>
      </c>
    </row>
    <row r="2171" spans="1:6" ht="12.75">
      <c r="A2171" s="17" t="s">
        <v>520</v>
      </c>
      <c r="B2171" s="108">
        <v>37404600</v>
      </c>
      <c r="C2171" s="108"/>
      <c r="D2171" s="108">
        <v>7887600</v>
      </c>
      <c r="E2171" s="17"/>
      <c r="F2171" s="14">
        <f t="shared" si="68"/>
        <v>0.2108724595370623</v>
      </c>
    </row>
    <row r="2172" spans="1:6" ht="12.75">
      <c r="A2172" s="17" t="s">
        <v>869</v>
      </c>
      <c r="B2172" s="108">
        <v>4642600</v>
      </c>
      <c r="C2172" s="108"/>
      <c r="D2172" s="108">
        <v>2926150</v>
      </c>
      <c r="E2172" s="17"/>
      <c r="F2172" s="14">
        <f t="shared" si="68"/>
        <v>0.6302826002670917</v>
      </c>
    </row>
    <row r="2173" spans="1:6" ht="12.75">
      <c r="A2173" s="38" t="s">
        <v>870</v>
      </c>
      <c r="B2173" s="108"/>
      <c r="C2173" s="108"/>
      <c r="D2173" s="108"/>
      <c r="E2173" s="17"/>
      <c r="F2173" s="14"/>
    </row>
    <row r="2174" spans="1:6" ht="12.75">
      <c r="A2174" s="17" t="s">
        <v>871</v>
      </c>
      <c r="B2174" s="108">
        <v>3493300</v>
      </c>
      <c r="C2174" s="108"/>
      <c r="D2174" s="108">
        <v>2191550</v>
      </c>
      <c r="E2174" s="17"/>
      <c r="F2174" s="14">
        <f>SUM(D2174/B2174)</f>
        <v>0.6273580854779148</v>
      </c>
    </row>
    <row r="2175" spans="1:6" ht="12.75">
      <c r="A2175" s="38" t="s">
        <v>870</v>
      </c>
      <c r="B2175" s="108"/>
      <c r="C2175" s="108"/>
      <c r="D2175" s="108"/>
      <c r="E2175" s="17"/>
      <c r="F2175" s="14"/>
    </row>
    <row r="2176" spans="1:6" ht="12.75">
      <c r="A2176" s="17" t="s">
        <v>2087</v>
      </c>
      <c r="B2176" s="108">
        <v>73391900</v>
      </c>
      <c r="C2176" s="108"/>
      <c r="D2176" s="108">
        <v>44979895</v>
      </c>
      <c r="E2176" s="17"/>
      <c r="F2176" s="14">
        <f>SUM(D2176/B2176)</f>
        <v>0.6128727420873421</v>
      </c>
    </row>
    <row r="2177" spans="1:6" ht="12.75">
      <c r="A2177" s="38" t="s">
        <v>870</v>
      </c>
      <c r="B2177" s="29"/>
      <c r="C2177" s="29"/>
      <c r="D2177" s="29"/>
      <c r="E2177" s="17"/>
      <c r="F2177" s="14"/>
    </row>
    <row r="2178" spans="1:6" ht="12.75">
      <c r="A2178" s="8" t="s">
        <v>872</v>
      </c>
      <c r="B2178" s="35">
        <f>SUM(B2179:B2190)</f>
        <v>271216400</v>
      </c>
      <c r="C2178" s="35"/>
      <c r="D2178" s="35">
        <f>SUM(D2179:D2190)</f>
        <v>49177560</v>
      </c>
      <c r="E2178" s="37"/>
      <c r="F2178" s="10">
        <f aca="true" t="shared" si="69" ref="F2178:F2190">SUM(D2178/B2178)</f>
        <v>0.18132222092764302</v>
      </c>
    </row>
    <row r="2179" spans="1:6" ht="12.75">
      <c r="A2179" s="17" t="s">
        <v>873</v>
      </c>
      <c r="B2179" s="108">
        <v>37922600</v>
      </c>
      <c r="C2179" s="108"/>
      <c r="D2179" s="108">
        <v>7351480</v>
      </c>
      <c r="E2179" s="17"/>
      <c r="F2179" s="14">
        <f t="shared" si="69"/>
        <v>0.1938548517243016</v>
      </c>
    </row>
    <row r="2180" spans="1:6" ht="12.75">
      <c r="A2180" s="17" t="s">
        <v>874</v>
      </c>
      <c r="B2180" s="108">
        <v>3873700</v>
      </c>
      <c r="C2180" s="108"/>
      <c r="D2180" s="108">
        <v>642960</v>
      </c>
      <c r="E2180" s="17"/>
      <c r="F2180" s="14">
        <f t="shared" si="69"/>
        <v>0.16598084518677234</v>
      </c>
    </row>
    <row r="2181" spans="1:6" ht="12.75">
      <c r="A2181" s="17" t="s">
        <v>2592</v>
      </c>
      <c r="B2181" s="108">
        <v>30998400</v>
      </c>
      <c r="C2181" s="108"/>
      <c r="D2181" s="108">
        <v>5921600</v>
      </c>
      <c r="E2181" s="17"/>
      <c r="F2181" s="14">
        <f t="shared" si="69"/>
        <v>0.19102921441106638</v>
      </c>
    </row>
    <row r="2182" spans="1:6" ht="12.75">
      <c r="A2182" s="17" t="s">
        <v>875</v>
      </c>
      <c r="B2182" s="108">
        <v>56078000</v>
      </c>
      <c r="C2182" s="108"/>
      <c r="D2182" s="108">
        <v>10698760</v>
      </c>
      <c r="E2182" s="17"/>
      <c r="F2182" s="14">
        <f t="shared" si="69"/>
        <v>0.19078355148186454</v>
      </c>
    </row>
    <row r="2183" spans="1:6" ht="12.75">
      <c r="A2183" s="17" t="s">
        <v>825</v>
      </c>
      <c r="B2183" s="108">
        <v>51799000</v>
      </c>
      <c r="C2183" s="108"/>
      <c r="D2183" s="108">
        <v>8536400</v>
      </c>
      <c r="E2183" s="17"/>
      <c r="F2183" s="14">
        <f t="shared" si="69"/>
        <v>0.1647985482345219</v>
      </c>
    </row>
    <row r="2184" spans="1:6" ht="12.75">
      <c r="A2184" s="17" t="s">
        <v>876</v>
      </c>
      <c r="B2184" s="108">
        <v>10426700</v>
      </c>
      <c r="C2184" s="108"/>
      <c r="D2184" s="108">
        <v>1847400</v>
      </c>
      <c r="E2184" s="17"/>
      <c r="F2184" s="14">
        <f t="shared" si="69"/>
        <v>0.17717974047397547</v>
      </c>
    </row>
    <row r="2185" spans="1:6" ht="12.75">
      <c r="A2185" s="17" t="s">
        <v>902</v>
      </c>
      <c r="B2185" s="108">
        <v>7070700</v>
      </c>
      <c r="C2185" s="108"/>
      <c r="D2185" s="108">
        <v>1361800</v>
      </c>
      <c r="E2185" s="17"/>
      <c r="F2185" s="14">
        <f t="shared" si="69"/>
        <v>0.19259762116904974</v>
      </c>
    </row>
    <row r="2186" spans="1:6" ht="12.75">
      <c r="A2186" s="17" t="s">
        <v>877</v>
      </c>
      <c r="B2186" s="108">
        <v>5481800</v>
      </c>
      <c r="C2186" s="108"/>
      <c r="D2186" s="108">
        <v>1018800</v>
      </c>
      <c r="E2186" s="17"/>
      <c r="F2186" s="14">
        <f t="shared" si="69"/>
        <v>0.18585136269108687</v>
      </c>
    </row>
    <row r="2187" spans="1:6" ht="12.75">
      <c r="A2187" s="17" t="s">
        <v>878</v>
      </c>
      <c r="B2187" s="108">
        <v>1288200</v>
      </c>
      <c r="C2187" s="108"/>
      <c r="D2187" s="108">
        <v>268200</v>
      </c>
      <c r="E2187" s="17"/>
      <c r="F2187" s="14">
        <f t="shared" si="69"/>
        <v>0.20819748486259898</v>
      </c>
    </row>
    <row r="2188" spans="1:6" ht="12.75">
      <c r="A2188" s="17" t="s">
        <v>741</v>
      </c>
      <c r="B2188" s="108">
        <v>28865900</v>
      </c>
      <c r="C2188" s="108"/>
      <c r="D2188" s="108">
        <v>5009560</v>
      </c>
      <c r="E2188" s="17"/>
      <c r="F2188" s="14">
        <f t="shared" si="69"/>
        <v>0.1735459486799303</v>
      </c>
    </row>
    <row r="2189" spans="1:6" ht="12.75">
      <c r="A2189" s="17" t="s">
        <v>879</v>
      </c>
      <c r="B2189" s="108">
        <v>27569500</v>
      </c>
      <c r="C2189" s="108"/>
      <c r="D2189" s="108">
        <v>4613680</v>
      </c>
      <c r="E2189" s="17"/>
      <c r="F2189" s="14">
        <f t="shared" si="69"/>
        <v>0.16734724967808629</v>
      </c>
    </row>
    <row r="2190" spans="1:6" ht="12.75">
      <c r="A2190" s="17" t="s">
        <v>880</v>
      </c>
      <c r="B2190" s="108">
        <v>9841900</v>
      </c>
      <c r="C2190" s="108"/>
      <c r="D2190" s="108">
        <v>1906920</v>
      </c>
      <c r="E2190" s="17"/>
      <c r="F2190" s="14">
        <f t="shared" si="69"/>
        <v>0.19375527083185157</v>
      </c>
    </row>
    <row r="2191" spans="1:6" ht="12.75">
      <c r="A2191" s="17"/>
      <c r="B2191" s="29"/>
      <c r="C2191" s="29"/>
      <c r="D2191" s="29"/>
      <c r="E2191" s="17"/>
      <c r="F2191" s="14"/>
    </row>
    <row r="2192" spans="1:6" ht="12.75">
      <c r="A2192" s="17"/>
      <c r="B2192" s="29"/>
      <c r="C2192" s="29"/>
      <c r="D2192" s="29"/>
      <c r="E2192" s="17"/>
      <c r="F2192" s="14"/>
    </row>
    <row r="2193" spans="1:6" ht="15.75">
      <c r="A2193" s="22" t="s">
        <v>2015</v>
      </c>
      <c r="B2193" s="35">
        <f>+B2143+B2157+B2166+B2178</f>
        <v>1246745600</v>
      </c>
      <c r="C2193" s="35"/>
      <c r="D2193" s="35">
        <f>+D2143+D2157+D2166+D2178</f>
        <v>275866671</v>
      </c>
      <c r="E2193" s="37"/>
      <c r="F2193" s="10">
        <f>SUM(D2193/B2193)</f>
        <v>0.2212694161503357</v>
      </c>
    </row>
    <row r="2195" spans="1:6" ht="12.75">
      <c r="A2195" s="43" t="s">
        <v>850</v>
      </c>
      <c r="B2195" s="44"/>
      <c r="C2195" s="44"/>
      <c r="D2195" s="44"/>
      <c r="E2195" s="44"/>
      <c r="F2195" s="45"/>
    </row>
    <row r="2196" spans="1:6" ht="12.75">
      <c r="A2196" s="46"/>
      <c r="B2196" s="11"/>
      <c r="C2196" s="11"/>
      <c r="D2196" s="11"/>
      <c r="E2196" s="11"/>
      <c r="F2196" s="42"/>
    </row>
    <row r="2197" spans="1:6" ht="12.75">
      <c r="A2197" s="19" t="s">
        <v>977</v>
      </c>
      <c r="B2197" s="5">
        <v>2005</v>
      </c>
      <c r="C2197" s="5" t="s">
        <v>978</v>
      </c>
      <c r="D2197" s="5">
        <v>2005</v>
      </c>
      <c r="E2197" s="19"/>
      <c r="F2197" s="47"/>
    </row>
    <row r="2198" spans="1:6" ht="13.5" thickBot="1">
      <c r="A2198" s="48" t="s">
        <v>979</v>
      </c>
      <c r="B2198" s="49" t="s">
        <v>980</v>
      </c>
      <c r="C2198" s="48"/>
      <c r="D2198" s="48" t="s">
        <v>981</v>
      </c>
      <c r="E2198" s="48"/>
      <c r="F2198" s="50" t="s">
        <v>982</v>
      </c>
    </row>
    <row r="2199" spans="1:6" ht="12.75">
      <c r="A2199" s="11"/>
      <c r="B2199" s="13"/>
      <c r="C2199" s="13"/>
      <c r="D2199" s="13"/>
      <c r="E2199" s="11"/>
      <c r="F2199" s="42"/>
    </row>
    <row r="2200" spans="1:6" ht="12.75">
      <c r="A2200" s="17" t="s">
        <v>881</v>
      </c>
      <c r="B2200" s="17" t="s">
        <v>882</v>
      </c>
      <c r="C2200" s="17"/>
      <c r="D2200" s="17"/>
      <c r="E2200" s="36"/>
      <c r="F2200" s="17" t="s">
        <v>883</v>
      </c>
    </row>
    <row r="2201" spans="1:6" ht="12.75">
      <c r="A2201" s="17" t="s">
        <v>884</v>
      </c>
      <c r="B2201" s="17" t="s">
        <v>882</v>
      </c>
      <c r="C2201" s="17"/>
      <c r="D2201" s="17"/>
      <c r="E2201" s="36"/>
      <c r="F2201" s="17" t="s">
        <v>883</v>
      </c>
    </row>
    <row r="2202" spans="1:6" ht="12.75">
      <c r="A2202" s="17" t="s">
        <v>885</v>
      </c>
      <c r="B2202" s="17" t="s">
        <v>882</v>
      </c>
      <c r="C2202" s="17"/>
      <c r="D2202" s="17"/>
      <c r="E2202" s="36"/>
      <c r="F2202" s="17" t="s">
        <v>883</v>
      </c>
    </row>
    <row r="2203" spans="1:6" ht="12.75">
      <c r="A2203" s="17" t="s">
        <v>886</v>
      </c>
      <c r="B2203" s="17" t="s">
        <v>882</v>
      </c>
      <c r="C2203" s="17"/>
      <c r="D2203" s="17"/>
      <c r="E2203" s="36"/>
      <c r="F2203" s="17" t="s">
        <v>883</v>
      </c>
    </row>
    <row r="2204" spans="1:6" ht="12.75">
      <c r="A2204" s="17" t="s">
        <v>887</v>
      </c>
      <c r="B2204" s="17" t="s">
        <v>882</v>
      </c>
      <c r="C2204" s="17"/>
      <c r="D2204" s="17"/>
      <c r="E2204" s="36"/>
      <c r="F2204" s="17" t="s">
        <v>883</v>
      </c>
    </row>
    <row r="2205" spans="1:6" ht="12.75">
      <c r="A2205" s="17" t="s">
        <v>888</v>
      </c>
      <c r="B2205" s="17" t="s">
        <v>882</v>
      </c>
      <c r="C2205" s="17"/>
      <c r="D2205" s="17"/>
      <c r="E2205" s="36"/>
      <c r="F2205" s="17" t="s">
        <v>883</v>
      </c>
    </row>
    <row r="2206" spans="1:6" ht="12.75">
      <c r="A2206" s="17" t="s">
        <v>889</v>
      </c>
      <c r="B2206" s="17" t="s">
        <v>882</v>
      </c>
      <c r="C2206" s="17"/>
      <c r="D2206" s="17"/>
      <c r="E2206" s="36"/>
      <c r="F2206" s="17" t="s">
        <v>883</v>
      </c>
    </row>
    <row r="2207" spans="1:6" ht="12.75">
      <c r="A2207" s="17" t="s">
        <v>890</v>
      </c>
      <c r="B2207" s="17" t="s">
        <v>181</v>
      </c>
      <c r="C2207" s="17"/>
      <c r="D2207" s="17"/>
      <c r="E2207" s="36"/>
      <c r="F2207" s="17" t="s">
        <v>2255</v>
      </c>
    </row>
    <row r="2208" spans="1:6" ht="12.75">
      <c r="A2208" s="17" t="s">
        <v>891</v>
      </c>
      <c r="B2208" s="17" t="s">
        <v>181</v>
      </c>
      <c r="C2208" s="17"/>
      <c r="D2208" s="17"/>
      <c r="E2208" s="36"/>
      <c r="F2208" s="17" t="s">
        <v>2255</v>
      </c>
    </row>
    <row r="2209" spans="1:6" ht="12.75">
      <c r="A2209" s="17" t="s">
        <v>892</v>
      </c>
      <c r="B2209" s="17" t="s">
        <v>181</v>
      </c>
      <c r="C2209" s="17"/>
      <c r="D2209" s="17"/>
      <c r="E2209" s="36"/>
      <c r="F2209" s="17" t="s">
        <v>2255</v>
      </c>
    </row>
    <row r="2211" spans="1:6" ht="12.75">
      <c r="A2211" s="43" t="s">
        <v>893</v>
      </c>
      <c r="B2211" s="44"/>
      <c r="C2211" s="44"/>
      <c r="D2211" s="44"/>
      <c r="E2211" s="44"/>
      <c r="F2211" s="45"/>
    </row>
    <row r="2212" spans="1:6" ht="12.75">
      <c r="A2212" s="46"/>
      <c r="B2212" s="11"/>
      <c r="C2212" s="11"/>
      <c r="D2212" s="11"/>
      <c r="E2212" s="11"/>
      <c r="F2212" s="42"/>
    </row>
    <row r="2213" spans="1:6" ht="12.75">
      <c r="A2213" s="19" t="s">
        <v>977</v>
      </c>
      <c r="B2213" s="5">
        <v>2005</v>
      </c>
      <c r="C2213" s="5" t="s">
        <v>978</v>
      </c>
      <c r="D2213" s="5">
        <v>2005</v>
      </c>
      <c r="E2213" s="19"/>
      <c r="F2213" s="47"/>
    </row>
    <row r="2214" spans="1:6" ht="13.5" thickBot="1">
      <c r="A2214" s="48" t="s">
        <v>979</v>
      </c>
      <c r="B2214" s="49" t="s">
        <v>980</v>
      </c>
      <c r="C2214" s="48"/>
      <c r="D2214" s="48" t="s">
        <v>981</v>
      </c>
      <c r="E2214" s="48"/>
      <c r="F2214" s="50" t="s">
        <v>982</v>
      </c>
    </row>
    <row r="2215" spans="1:6" ht="12.75">
      <c r="A2215" s="11"/>
      <c r="B2215" s="13"/>
      <c r="C2215" s="13"/>
      <c r="D2215" s="13"/>
      <c r="E2215" s="11"/>
      <c r="F2215" s="42"/>
    </row>
    <row r="2216" spans="1:6" ht="12.75">
      <c r="A2216" s="8" t="s">
        <v>894</v>
      </c>
      <c r="B2216" s="35">
        <f>SUM(B2217:B2223)</f>
        <v>363972300</v>
      </c>
      <c r="C2216" s="35"/>
      <c r="D2216" s="35">
        <f>SUM(D2217:D2223)</f>
        <v>66832510</v>
      </c>
      <c r="E2216" s="37"/>
      <c r="F2216" s="10">
        <f aca="true" t="shared" si="70" ref="F2216:F2223">SUM(D2216/B2216)</f>
        <v>0.18361976996601115</v>
      </c>
    </row>
    <row r="2217" spans="1:6" ht="12.75">
      <c r="A2217" s="17" t="s">
        <v>1775</v>
      </c>
      <c r="B2217" s="108">
        <v>35831900</v>
      </c>
      <c r="C2217" s="108"/>
      <c r="D2217" s="108">
        <v>5656810</v>
      </c>
      <c r="E2217" s="17"/>
      <c r="F2217" s="14">
        <f t="shared" si="70"/>
        <v>0.15787077994747697</v>
      </c>
    </row>
    <row r="2218" spans="1:6" ht="12.75">
      <c r="A2218" s="17" t="s">
        <v>895</v>
      </c>
      <c r="B2218" s="108">
        <v>77457600</v>
      </c>
      <c r="C2218" s="108"/>
      <c r="D2218" s="108">
        <v>15670520</v>
      </c>
      <c r="E2218" s="17"/>
      <c r="F2218" s="14">
        <f t="shared" si="70"/>
        <v>0.20231094172811964</v>
      </c>
    </row>
    <row r="2219" spans="1:6" ht="12.75">
      <c r="A2219" s="17" t="s">
        <v>2067</v>
      </c>
      <c r="B2219" s="108">
        <v>102632800</v>
      </c>
      <c r="C2219" s="108"/>
      <c r="D2219" s="108">
        <v>18209130</v>
      </c>
      <c r="E2219" s="17"/>
      <c r="F2219" s="14">
        <f t="shared" si="70"/>
        <v>0.17742018146245644</v>
      </c>
    </row>
    <row r="2220" spans="1:6" ht="12.75">
      <c r="A2220" s="17" t="s">
        <v>2612</v>
      </c>
      <c r="B2220" s="108">
        <v>69534800</v>
      </c>
      <c r="C2220" s="108"/>
      <c r="D2220" s="108">
        <v>9216050</v>
      </c>
      <c r="E2220" s="17"/>
      <c r="F2220" s="14">
        <f t="shared" si="70"/>
        <v>0.13253867128401894</v>
      </c>
    </row>
    <row r="2221" spans="1:6" ht="12.75">
      <c r="A2221" s="17" t="s">
        <v>896</v>
      </c>
      <c r="B2221" s="108">
        <v>16420400</v>
      </c>
      <c r="C2221" s="108"/>
      <c r="D2221" s="108">
        <v>2405250</v>
      </c>
      <c r="E2221" s="17"/>
      <c r="F2221" s="14">
        <f t="shared" si="70"/>
        <v>0.14647937930866484</v>
      </c>
    </row>
    <row r="2222" spans="1:6" ht="12.75">
      <c r="A2222" s="17" t="s">
        <v>2061</v>
      </c>
      <c r="B2222" s="108">
        <v>755500</v>
      </c>
      <c r="C2222" s="108"/>
      <c r="D2222" s="108">
        <v>109330</v>
      </c>
      <c r="E2222" s="17"/>
      <c r="F2222" s="14">
        <f t="shared" si="70"/>
        <v>0.14471211118464594</v>
      </c>
    </row>
    <row r="2223" spans="1:6" ht="12.75">
      <c r="A2223" s="17" t="s">
        <v>897</v>
      </c>
      <c r="B2223" s="108">
        <v>61339300</v>
      </c>
      <c r="C2223" s="108"/>
      <c r="D2223" s="108">
        <v>15565420</v>
      </c>
      <c r="E2223" s="17"/>
      <c r="F2223" s="14">
        <f t="shared" si="70"/>
        <v>0.25375933536900486</v>
      </c>
    </row>
    <row r="2224" spans="1:6" ht="12.75">
      <c r="A2224" s="38" t="s">
        <v>1235</v>
      </c>
      <c r="B2224" s="29"/>
      <c r="C2224" s="29"/>
      <c r="D2224" s="29"/>
      <c r="E2224" s="17"/>
      <c r="F2224" s="14"/>
    </row>
    <row r="2225" spans="1:6" ht="12.75">
      <c r="A2225" s="8" t="s">
        <v>898</v>
      </c>
      <c r="B2225" s="35">
        <f>SUM(B2226:B2227)</f>
        <v>209330700</v>
      </c>
      <c r="C2225" s="35"/>
      <c r="D2225" s="35">
        <f>SUM(D2226:D2227)</f>
        <v>31662440</v>
      </c>
      <c r="E2225" s="37"/>
      <c r="F2225" s="10">
        <f aca="true" t="shared" si="71" ref="F2225:F2252">SUM(D2225/B2225)</f>
        <v>0.15125559700512156</v>
      </c>
    </row>
    <row r="2226" spans="1:6" ht="12.75">
      <c r="A2226" s="17" t="s">
        <v>1276</v>
      </c>
      <c r="B2226" s="108">
        <v>171077700</v>
      </c>
      <c r="C2226" s="108"/>
      <c r="D2226" s="108">
        <v>24689930</v>
      </c>
      <c r="E2226" s="17"/>
      <c r="F2226" s="14">
        <f t="shared" si="71"/>
        <v>0.14431997858283108</v>
      </c>
    </row>
    <row r="2227" spans="1:6" ht="12.75">
      <c r="A2227" s="17" t="s">
        <v>923</v>
      </c>
      <c r="B2227" s="108">
        <v>38253000</v>
      </c>
      <c r="C2227" s="108"/>
      <c r="D2227" s="108">
        <v>6972510</v>
      </c>
      <c r="E2227" s="17"/>
      <c r="F2227" s="14">
        <f t="shared" si="71"/>
        <v>0.18227354717277075</v>
      </c>
    </row>
    <row r="2228" spans="1:6" ht="12.75">
      <c r="A2228" s="8" t="s">
        <v>924</v>
      </c>
      <c r="B2228" s="35">
        <f>SUM(B2229:B2232)</f>
        <v>1001970600</v>
      </c>
      <c r="C2228" s="35"/>
      <c r="D2228" s="35">
        <f>SUM(D2229:D2232)</f>
        <v>172102520</v>
      </c>
      <c r="E2228" s="37"/>
      <c r="F2228" s="10">
        <f t="shared" si="71"/>
        <v>0.17176404177926977</v>
      </c>
    </row>
    <row r="2229" spans="1:6" ht="12.75">
      <c r="A2229" s="17" t="s">
        <v>925</v>
      </c>
      <c r="B2229" s="108">
        <v>95553000</v>
      </c>
      <c r="C2229" s="108"/>
      <c r="D2229" s="108">
        <v>13205850</v>
      </c>
      <c r="E2229" s="17"/>
      <c r="F2229" s="14">
        <f t="shared" si="71"/>
        <v>0.13820445197952969</v>
      </c>
    </row>
    <row r="2230" spans="1:6" ht="12.75">
      <c r="A2230" s="17" t="s">
        <v>926</v>
      </c>
      <c r="B2230" s="108">
        <v>269236400</v>
      </c>
      <c r="C2230" s="108"/>
      <c r="D2230" s="108">
        <v>48982100</v>
      </c>
      <c r="E2230" s="17"/>
      <c r="F2230" s="14">
        <f t="shared" si="71"/>
        <v>0.1819297093557929</v>
      </c>
    </row>
    <row r="2231" spans="1:6" ht="12.75">
      <c r="A2231" s="17" t="s">
        <v>927</v>
      </c>
      <c r="B2231" s="108">
        <v>3299900</v>
      </c>
      <c r="C2231" s="108"/>
      <c r="D2231" s="108">
        <v>568140</v>
      </c>
      <c r="E2231" s="17"/>
      <c r="F2231" s="14">
        <f t="shared" si="71"/>
        <v>0.1721688536016243</v>
      </c>
    </row>
    <row r="2232" spans="1:6" ht="12.75">
      <c r="A2232" s="17" t="s">
        <v>1264</v>
      </c>
      <c r="B2232" s="108">
        <v>633881300</v>
      </c>
      <c r="C2232" s="108"/>
      <c r="D2232" s="108">
        <v>109346430</v>
      </c>
      <c r="E2232" s="17"/>
      <c r="F2232" s="14">
        <f t="shared" si="71"/>
        <v>0.17250300647771122</v>
      </c>
    </row>
    <row r="2233" spans="1:6" ht="12.75">
      <c r="A2233" s="8" t="s">
        <v>928</v>
      </c>
      <c r="B2233" s="35">
        <f>SUM(B2234:B2243)</f>
        <v>262969100</v>
      </c>
      <c r="C2233" s="35"/>
      <c r="D2233" s="35">
        <f>SUM(D2234:D2243)</f>
        <v>36474060</v>
      </c>
      <c r="E2233" s="37"/>
      <c r="F2233" s="10">
        <f t="shared" si="71"/>
        <v>0.13870093482466192</v>
      </c>
    </row>
    <row r="2234" spans="1:6" ht="12.75">
      <c r="A2234" s="17" t="s">
        <v>929</v>
      </c>
      <c r="B2234" s="108">
        <v>8251300</v>
      </c>
      <c r="C2234" s="108"/>
      <c r="D2234" s="108">
        <v>953760</v>
      </c>
      <c r="E2234" s="17"/>
      <c r="F2234" s="14">
        <f t="shared" si="71"/>
        <v>0.11558905869378158</v>
      </c>
    </row>
    <row r="2235" spans="1:6" ht="12.75">
      <c r="A2235" s="17" t="s">
        <v>930</v>
      </c>
      <c r="B2235" s="108">
        <v>3965500</v>
      </c>
      <c r="C2235" s="108"/>
      <c r="D2235" s="108">
        <v>634140</v>
      </c>
      <c r="E2235" s="17"/>
      <c r="F2235" s="14">
        <f t="shared" si="71"/>
        <v>0.15991426049678478</v>
      </c>
    </row>
    <row r="2236" spans="1:6" ht="12.75">
      <c r="A2236" s="17" t="s">
        <v>931</v>
      </c>
      <c r="B2236" s="108">
        <v>29445600</v>
      </c>
      <c r="C2236" s="108"/>
      <c r="D2236" s="108">
        <v>4174030</v>
      </c>
      <c r="E2236" s="17"/>
      <c r="F2236" s="14">
        <f t="shared" si="71"/>
        <v>0.14175394626022225</v>
      </c>
    </row>
    <row r="2237" spans="1:6" ht="12.75">
      <c r="A2237" s="17" t="s">
        <v>932</v>
      </c>
      <c r="B2237" s="108">
        <v>6397200</v>
      </c>
      <c r="C2237" s="108"/>
      <c r="D2237" s="108">
        <v>688870</v>
      </c>
      <c r="E2237" s="17"/>
      <c r="F2237" s="14">
        <f t="shared" si="71"/>
        <v>0.10768304883386481</v>
      </c>
    </row>
    <row r="2238" spans="1:6" ht="12.75">
      <c r="A2238" s="17" t="s">
        <v>933</v>
      </c>
      <c r="B2238" s="108">
        <v>19612900</v>
      </c>
      <c r="C2238" s="108"/>
      <c r="D2238" s="108">
        <v>2490650</v>
      </c>
      <c r="E2238" s="17"/>
      <c r="F2238" s="14">
        <f t="shared" si="71"/>
        <v>0.1269903991760525</v>
      </c>
    </row>
    <row r="2239" spans="1:6" ht="12.75">
      <c r="A2239" s="17" t="s">
        <v>934</v>
      </c>
      <c r="B2239" s="108">
        <v>8274000</v>
      </c>
      <c r="C2239" s="108"/>
      <c r="D2239" s="108">
        <v>1422450</v>
      </c>
      <c r="E2239" s="17"/>
      <c r="F2239" s="14">
        <f t="shared" si="71"/>
        <v>0.1719180565627266</v>
      </c>
    </row>
    <row r="2240" spans="1:6" ht="12.75">
      <c r="A2240" s="17" t="s">
        <v>935</v>
      </c>
      <c r="B2240" s="108">
        <v>5726100</v>
      </c>
      <c r="C2240" s="108"/>
      <c r="D2240" s="108">
        <v>946100</v>
      </c>
      <c r="E2240" s="17"/>
      <c r="F2240" s="14">
        <f t="shared" si="71"/>
        <v>0.16522589546113411</v>
      </c>
    </row>
    <row r="2241" spans="1:6" ht="12.75">
      <c r="A2241" s="17" t="s">
        <v>936</v>
      </c>
      <c r="B2241" s="108">
        <v>89515000</v>
      </c>
      <c r="C2241" s="108"/>
      <c r="D2241" s="108">
        <v>13310960</v>
      </c>
      <c r="E2241" s="17"/>
      <c r="F2241" s="14">
        <f t="shared" si="71"/>
        <v>0.14870088811930962</v>
      </c>
    </row>
    <row r="2242" spans="1:6" ht="12.75">
      <c r="A2242" s="17" t="s">
        <v>937</v>
      </c>
      <c r="B2242" s="108">
        <v>36270200</v>
      </c>
      <c r="C2242" s="108"/>
      <c r="D2242" s="108">
        <v>5552280</v>
      </c>
      <c r="E2242" s="17"/>
      <c r="F2242" s="14">
        <f t="shared" si="71"/>
        <v>0.15308104173674256</v>
      </c>
    </row>
    <row r="2243" spans="1:6" ht="12.75">
      <c r="A2243" s="17" t="s">
        <v>2086</v>
      </c>
      <c r="B2243" s="108">
        <v>55511300</v>
      </c>
      <c r="C2243" s="108"/>
      <c r="D2243" s="108">
        <v>6300820</v>
      </c>
      <c r="E2243" s="17"/>
      <c r="F2243" s="14">
        <f t="shared" si="71"/>
        <v>0.11350517822497401</v>
      </c>
    </row>
    <row r="2244" spans="1:6" ht="12.75">
      <c r="A2244" s="8" t="s">
        <v>938</v>
      </c>
      <c r="B2244" s="35">
        <f>SUM(B2245:B2247)</f>
        <v>133139200</v>
      </c>
      <c r="C2244" s="35"/>
      <c r="D2244" s="35">
        <f>SUM(D2245:D2247)</f>
        <v>18927300</v>
      </c>
      <c r="E2244" s="37"/>
      <c r="F2244" s="10">
        <f t="shared" si="71"/>
        <v>0.14216173748978514</v>
      </c>
    </row>
    <row r="2245" spans="1:6" ht="12.75">
      <c r="A2245" s="17" t="s">
        <v>939</v>
      </c>
      <c r="B2245" s="108">
        <v>73843700</v>
      </c>
      <c r="C2245" s="108"/>
      <c r="D2245" s="108">
        <v>10000390</v>
      </c>
      <c r="E2245" s="17"/>
      <c r="F2245" s="14">
        <f t="shared" si="71"/>
        <v>0.13542644802467915</v>
      </c>
    </row>
    <row r="2246" spans="1:6" ht="12.75">
      <c r="A2246" s="17" t="s">
        <v>940</v>
      </c>
      <c r="B2246" s="108">
        <v>19766600</v>
      </c>
      <c r="C2246" s="108"/>
      <c r="D2246" s="108">
        <v>3104990</v>
      </c>
      <c r="E2246" s="17"/>
      <c r="F2246" s="14">
        <f t="shared" si="71"/>
        <v>0.1570826545789362</v>
      </c>
    </row>
    <row r="2247" spans="1:6" ht="12.75">
      <c r="A2247" s="17" t="s">
        <v>1118</v>
      </c>
      <c r="B2247" s="108">
        <v>39528900</v>
      </c>
      <c r="C2247" s="108"/>
      <c r="D2247" s="108">
        <v>5821920</v>
      </c>
      <c r="E2247" s="17"/>
      <c r="F2247" s="14">
        <f t="shared" si="71"/>
        <v>0.1472826210696478</v>
      </c>
    </row>
    <row r="2248" spans="1:6" ht="12.75">
      <c r="A2248" s="8" t="s">
        <v>941</v>
      </c>
      <c r="B2248" s="35">
        <f>SUM(B2249:B2260)</f>
        <v>150728100</v>
      </c>
      <c r="C2248" s="35"/>
      <c r="D2248" s="35">
        <f>SUM(D2249:D2260)</f>
        <v>24846475</v>
      </c>
      <c r="E2248" s="37"/>
      <c r="F2248" s="10">
        <f t="shared" si="71"/>
        <v>0.16484301865411957</v>
      </c>
    </row>
    <row r="2249" spans="1:6" ht="12.75">
      <c r="A2249" s="17" t="s">
        <v>942</v>
      </c>
      <c r="B2249" s="108">
        <v>2934500</v>
      </c>
      <c r="C2249" s="108"/>
      <c r="D2249" s="108">
        <v>536090</v>
      </c>
      <c r="E2249" s="17"/>
      <c r="F2249" s="14">
        <f t="shared" si="71"/>
        <v>0.1826852956210598</v>
      </c>
    </row>
    <row r="2250" spans="1:6" ht="12.75">
      <c r="A2250" s="17" t="s">
        <v>1652</v>
      </c>
      <c r="B2250" s="108">
        <v>74546100</v>
      </c>
      <c r="C2250" s="108"/>
      <c r="D2250" s="108">
        <v>10587860</v>
      </c>
      <c r="E2250" s="17"/>
      <c r="F2250" s="14">
        <f t="shared" si="71"/>
        <v>0.1420310385117397</v>
      </c>
    </row>
    <row r="2251" spans="1:6" ht="12.75">
      <c r="A2251" s="17" t="s">
        <v>792</v>
      </c>
      <c r="B2251" s="108">
        <v>35503000</v>
      </c>
      <c r="C2251" s="108"/>
      <c r="D2251" s="108">
        <v>5167490</v>
      </c>
      <c r="E2251" s="17"/>
      <c r="F2251" s="14">
        <f t="shared" si="71"/>
        <v>0.14555079852406838</v>
      </c>
    </row>
    <row r="2252" spans="1:6" ht="12.75">
      <c r="A2252" s="17" t="s">
        <v>943</v>
      </c>
      <c r="B2252" s="108">
        <v>27585300</v>
      </c>
      <c r="C2252" s="108"/>
      <c r="D2252" s="108">
        <v>5621350</v>
      </c>
      <c r="E2252" s="17"/>
      <c r="F2252" s="14">
        <f t="shared" si="71"/>
        <v>0.20378063678843442</v>
      </c>
    </row>
    <row r="2253" spans="1:6" ht="12.75">
      <c r="A2253" s="38" t="s">
        <v>944</v>
      </c>
      <c r="B2253" s="108"/>
      <c r="C2253" s="108"/>
      <c r="D2253" s="108"/>
      <c r="E2253" s="17"/>
      <c r="F2253" s="14"/>
    </row>
    <row r="2254" spans="1:6" ht="12.75">
      <c r="A2254" s="17" t="s">
        <v>945</v>
      </c>
      <c r="B2254" s="108">
        <v>3249100</v>
      </c>
      <c r="C2254" s="108"/>
      <c r="D2254" s="108">
        <v>971019</v>
      </c>
      <c r="E2254" s="17"/>
      <c r="F2254" s="14">
        <f>SUM(D2254/B2254)</f>
        <v>0.2988578375550152</v>
      </c>
    </row>
    <row r="2255" spans="1:6" ht="12.75">
      <c r="A2255" s="38" t="s">
        <v>944</v>
      </c>
      <c r="B2255" s="122"/>
      <c r="C2255" s="122"/>
      <c r="D2255" s="122"/>
      <c r="E2255" s="17"/>
      <c r="F2255" s="14"/>
    </row>
    <row r="2256" spans="1:6" ht="12.75">
      <c r="A2256" s="17" t="s">
        <v>946</v>
      </c>
      <c r="B2256" s="108">
        <v>4019900</v>
      </c>
      <c r="C2256" s="108"/>
      <c r="D2256" s="108">
        <v>1189417</v>
      </c>
      <c r="E2256" s="17"/>
      <c r="F2256" s="14">
        <f>SUM(D2256/B2256)</f>
        <v>0.29588223587651435</v>
      </c>
    </row>
    <row r="2257" spans="1:6" ht="12.75">
      <c r="A2257" s="38" t="s">
        <v>944</v>
      </c>
      <c r="B2257" s="108"/>
      <c r="C2257" s="108"/>
      <c r="D2257" s="108"/>
      <c r="E2257" s="17"/>
      <c r="F2257" s="14"/>
    </row>
    <row r="2258" spans="1:6" ht="12.75">
      <c r="A2258" s="17" t="s">
        <v>2290</v>
      </c>
      <c r="B2258" s="108">
        <v>1354200</v>
      </c>
      <c r="C2258" s="108"/>
      <c r="D2258" s="108">
        <v>426997</v>
      </c>
      <c r="E2258" s="17"/>
      <c r="F2258" s="14">
        <f>SUM(D2258/B2258)</f>
        <v>0.31531309998523116</v>
      </c>
    </row>
    <row r="2259" spans="1:6" ht="12.75">
      <c r="A2259" s="38" t="s">
        <v>944</v>
      </c>
      <c r="B2259" s="108"/>
      <c r="C2259" s="108"/>
      <c r="D2259" s="108"/>
      <c r="E2259" s="17"/>
      <c r="F2259" s="14"/>
    </row>
    <row r="2260" spans="1:6" ht="12.75">
      <c r="A2260" s="17" t="s">
        <v>947</v>
      </c>
      <c r="B2260" s="108">
        <v>1536000</v>
      </c>
      <c r="C2260" s="108"/>
      <c r="D2260" s="108">
        <v>346252</v>
      </c>
      <c r="E2260" s="17"/>
      <c r="F2260" s="14">
        <f>SUM(D2260/B2260)</f>
        <v>0.22542447916666666</v>
      </c>
    </row>
    <row r="2261" spans="1:6" ht="12.75">
      <c r="A2261" s="38" t="s">
        <v>944</v>
      </c>
      <c r="B2261" s="29"/>
      <c r="C2261" s="29"/>
      <c r="D2261" s="29"/>
      <c r="E2261" s="17"/>
      <c r="F2261" s="14"/>
    </row>
    <row r="2263" spans="1:6" ht="12.75">
      <c r="A2263" s="43" t="s">
        <v>893</v>
      </c>
      <c r="B2263" s="44"/>
      <c r="C2263" s="44"/>
      <c r="D2263" s="44"/>
      <c r="E2263" s="44"/>
      <c r="F2263" s="45"/>
    </row>
    <row r="2264" spans="1:6" ht="12.75">
      <c r="A2264" s="46"/>
      <c r="B2264" s="11"/>
      <c r="C2264" s="11"/>
      <c r="D2264" s="11"/>
      <c r="E2264" s="11"/>
      <c r="F2264" s="42"/>
    </row>
    <row r="2265" spans="1:6" ht="12.75">
      <c r="A2265" s="19" t="s">
        <v>977</v>
      </c>
      <c r="B2265" s="5">
        <v>2005</v>
      </c>
      <c r="C2265" s="5" t="s">
        <v>978</v>
      </c>
      <c r="D2265" s="5">
        <v>2005</v>
      </c>
      <c r="E2265" s="19"/>
      <c r="F2265" s="47"/>
    </row>
    <row r="2266" spans="1:6" ht="13.5" thickBot="1">
      <c r="A2266" s="48" t="s">
        <v>979</v>
      </c>
      <c r="B2266" s="49" t="s">
        <v>980</v>
      </c>
      <c r="C2266" s="48"/>
      <c r="D2266" s="48" t="s">
        <v>981</v>
      </c>
      <c r="E2266" s="48"/>
      <c r="F2266" s="50" t="s">
        <v>982</v>
      </c>
    </row>
    <row r="2267" spans="1:6" ht="12.75">
      <c r="A2267" s="11"/>
      <c r="B2267" s="13"/>
      <c r="C2267" s="13"/>
      <c r="D2267" s="13"/>
      <c r="E2267" s="11"/>
      <c r="F2267" s="42"/>
    </row>
    <row r="2268" spans="1:6" ht="12.75">
      <c r="A2268" s="8" t="s">
        <v>948</v>
      </c>
      <c r="B2268" s="35">
        <f>SUM(B2269:B2273)</f>
        <v>212538300</v>
      </c>
      <c r="C2268" s="35"/>
      <c r="D2268" s="35">
        <f>SUM(D2269:D2273)</f>
        <v>31033950</v>
      </c>
      <c r="E2268" s="37"/>
      <c r="F2268" s="10">
        <f aca="true" t="shared" si="72" ref="F2268:F2273">SUM(D2268/B2268)</f>
        <v>0.14601580044631957</v>
      </c>
    </row>
    <row r="2269" spans="1:6" ht="12.75">
      <c r="A2269" s="17" t="s">
        <v>949</v>
      </c>
      <c r="B2269" s="108">
        <v>1917700</v>
      </c>
      <c r="C2269" s="108"/>
      <c r="D2269" s="108">
        <v>305510</v>
      </c>
      <c r="E2269" s="17"/>
      <c r="F2269" s="14">
        <f t="shared" si="72"/>
        <v>0.15931063252854982</v>
      </c>
    </row>
    <row r="2270" spans="1:6" ht="12.75">
      <c r="A2270" s="17" t="s">
        <v>950</v>
      </c>
      <c r="B2270" s="108">
        <v>57618900</v>
      </c>
      <c r="C2270" s="108"/>
      <c r="D2270" s="108">
        <v>6823110</v>
      </c>
      <c r="E2270" s="17"/>
      <c r="F2270" s="14">
        <f t="shared" si="72"/>
        <v>0.11841791495498873</v>
      </c>
    </row>
    <row r="2271" spans="1:6" ht="12.75">
      <c r="A2271" s="17" t="s">
        <v>951</v>
      </c>
      <c r="B2271" s="108">
        <v>35873100</v>
      </c>
      <c r="C2271" s="108"/>
      <c r="D2271" s="108">
        <v>4564540</v>
      </c>
      <c r="E2271" s="17"/>
      <c r="F2271" s="14">
        <f t="shared" si="72"/>
        <v>0.12724130337216466</v>
      </c>
    </row>
    <row r="2272" spans="1:6" ht="12.75">
      <c r="A2272" s="17" t="s">
        <v>2646</v>
      </c>
      <c r="B2272" s="108">
        <v>58007500</v>
      </c>
      <c r="C2272" s="108"/>
      <c r="D2272" s="108">
        <v>8930630</v>
      </c>
      <c r="E2272" s="17"/>
      <c r="F2272" s="14">
        <f t="shared" si="72"/>
        <v>0.1539564711459725</v>
      </c>
    </row>
    <row r="2273" spans="1:6" ht="12.75">
      <c r="A2273" s="17" t="s">
        <v>2647</v>
      </c>
      <c r="B2273" s="108">
        <v>59121100</v>
      </c>
      <c r="C2273" s="108"/>
      <c r="D2273" s="108">
        <v>10410160</v>
      </c>
      <c r="E2273" s="17"/>
      <c r="F2273" s="14">
        <f t="shared" si="72"/>
        <v>0.17608197411753165</v>
      </c>
    </row>
    <row r="2274" spans="1:6" ht="12.75">
      <c r="A2274" s="17"/>
      <c r="B2274" s="29"/>
      <c r="C2274" s="29"/>
      <c r="D2274" s="29"/>
      <c r="E2274" s="17"/>
      <c r="F2274" s="14"/>
    </row>
    <row r="2275" spans="1:6" ht="12.75">
      <c r="A2275" s="17"/>
      <c r="B2275" s="17"/>
      <c r="C2275" s="17"/>
      <c r="D2275" s="17"/>
      <c r="E2275" s="17"/>
      <c r="F2275" s="14"/>
    </row>
    <row r="2276" spans="1:6" ht="15.75">
      <c r="A2276" s="22" t="s">
        <v>2015</v>
      </c>
      <c r="B2276" s="35">
        <f>+B2216+B2225+B2228+B2233+B2244+B2248+B2268</f>
        <v>2334648300</v>
      </c>
      <c r="C2276" s="35"/>
      <c r="D2276" s="35">
        <f>+D2216+D2225+D2228+D2233+D2244+D2248+D2268</f>
        <v>381879255</v>
      </c>
      <c r="E2276" s="37"/>
      <c r="F2276" s="10">
        <f>SUM(D2276/B2276)</f>
        <v>0.16357035661431318</v>
      </c>
    </row>
    <row r="2277" spans="1:6" ht="12.75">
      <c r="A2277" s="11"/>
      <c r="B2277" s="13"/>
      <c r="C2277" s="13"/>
      <c r="D2277" s="13"/>
      <c r="E2277" s="11"/>
      <c r="F2277" s="42"/>
    </row>
    <row r="2278" spans="1:6" ht="12.75">
      <c r="A2278" s="11"/>
      <c r="B2278" s="13"/>
      <c r="C2278" s="13"/>
      <c r="D2278" s="13"/>
      <c r="E2278" s="11"/>
      <c r="F2278" s="42"/>
    </row>
    <row r="2279" spans="1:6" ht="12.75">
      <c r="A2279" s="11"/>
      <c r="B2279" s="13"/>
      <c r="C2279" s="13"/>
      <c r="D2279" s="13"/>
      <c r="E2279" s="11"/>
      <c r="F2279" s="42"/>
    </row>
    <row r="2280" spans="1:5" ht="12.75">
      <c r="A2280" s="17" t="s">
        <v>1924</v>
      </c>
      <c r="B2280" s="17" t="s">
        <v>2648</v>
      </c>
      <c r="C2280" s="17"/>
      <c r="D2280" s="17"/>
      <c r="E2280" s="59" t="s">
        <v>2649</v>
      </c>
    </row>
    <row r="2281" spans="1:5" ht="12.75">
      <c r="A2281" s="17" t="s">
        <v>2650</v>
      </c>
      <c r="B2281" s="17" t="s">
        <v>2648</v>
      </c>
      <c r="C2281" s="17"/>
      <c r="D2281" s="17"/>
      <c r="E2281" s="91" t="s">
        <v>2649</v>
      </c>
    </row>
    <row r="2282" spans="1:5" ht="12.75">
      <c r="A2282" s="17" t="s">
        <v>2651</v>
      </c>
      <c r="B2282" s="17" t="s">
        <v>48</v>
      </c>
      <c r="C2282" s="17"/>
      <c r="D2282" s="17"/>
      <c r="E2282" s="91" t="s">
        <v>2649</v>
      </c>
    </row>
    <row r="2283" spans="1:5" ht="12.75">
      <c r="A2283" s="17" t="s">
        <v>49</v>
      </c>
      <c r="B2283" s="17" t="s">
        <v>48</v>
      </c>
      <c r="C2283" s="17"/>
      <c r="D2283" s="17"/>
      <c r="E2283" s="91" t="s">
        <v>2649</v>
      </c>
    </row>
    <row r="2284" spans="1:5" ht="12.75">
      <c r="A2284" s="17" t="s">
        <v>50</v>
      </c>
      <c r="B2284" s="17" t="s">
        <v>51</v>
      </c>
      <c r="C2284" s="17"/>
      <c r="D2284" s="17"/>
      <c r="E2284" s="91" t="s">
        <v>87</v>
      </c>
    </row>
    <row r="2285" spans="1:5" ht="12.75">
      <c r="A2285" s="17" t="s">
        <v>134</v>
      </c>
      <c r="B2285" s="17" t="s">
        <v>52</v>
      </c>
      <c r="C2285" s="17"/>
      <c r="D2285" s="17"/>
      <c r="E2285" s="91" t="s">
        <v>1543</v>
      </c>
    </row>
    <row r="2286" spans="1:5" ht="12.75">
      <c r="A2286" s="17" t="s">
        <v>53</v>
      </c>
      <c r="B2286" s="17" t="s">
        <v>52</v>
      </c>
      <c r="C2286" s="17"/>
      <c r="D2286" s="17"/>
      <c r="E2286" s="91" t="s">
        <v>1543</v>
      </c>
    </row>
    <row r="2287" spans="1:5" ht="12.75">
      <c r="A2287" s="17" t="s">
        <v>54</v>
      </c>
      <c r="B2287" s="17" t="s">
        <v>52</v>
      </c>
      <c r="C2287" s="17"/>
      <c r="D2287" s="17"/>
      <c r="E2287" s="91" t="s">
        <v>1543</v>
      </c>
    </row>
    <row r="2290" spans="1:6" ht="12.75">
      <c r="A2290" s="43" t="s">
        <v>55</v>
      </c>
      <c r="B2290" s="44"/>
      <c r="C2290" s="44"/>
      <c r="D2290" s="44"/>
      <c r="E2290" s="44"/>
      <c r="F2290" s="45"/>
    </row>
    <row r="2291" spans="1:6" ht="12.75">
      <c r="A2291" s="46"/>
      <c r="B2291" s="11"/>
      <c r="C2291" s="11"/>
      <c r="D2291" s="11"/>
      <c r="E2291" s="11"/>
      <c r="F2291" s="42"/>
    </row>
    <row r="2292" spans="1:6" ht="12.75">
      <c r="A2292" s="19" t="s">
        <v>977</v>
      </c>
      <c r="B2292" s="5">
        <v>2005</v>
      </c>
      <c r="C2292" s="5" t="s">
        <v>978</v>
      </c>
      <c r="D2292" s="5">
        <v>2005</v>
      </c>
      <c r="E2292" s="19"/>
      <c r="F2292" s="47"/>
    </row>
    <row r="2293" spans="1:6" ht="13.5" thickBot="1">
      <c r="A2293" s="48" t="s">
        <v>979</v>
      </c>
      <c r="B2293" s="49" t="s">
        <v>980</v>
      </c>
      <c r="C2293" s="48"/>
      <c r="D2293" s="48" t="s">
        <v>981</v>
      </c>
      <c r="E2293" s="48"/>
      <c r="F2293" s="50" t="s">
        <v>982</v>
      </c>
    </row>
    <row r="2294" spans="1:6" ht="12.75">
      <c r="A2294" s="11"/>
      <c r="B2294" s="13"/>
      <c r="C2294" s="13"/>
      <c r="D2294" s="13"/>
      <c r="E2294" s="11"/>
      <c r="F2294" s="42"/>
    </row>
    <row r="2295" spans="1:6" ht="12.75">
      <c r="A2295" s="8" t="s">
        <v>56</v>
      </c>
      <c r="B2295" s="35">
        <f>SUM(B2296:B2300)</f>
        <v>216851400</v>
      </c>
      <c r="C2295" s="35"/>
      <c r="D2295" s="35">
        <f>SUM(D2296:D2300)</f>
        <v>138653480</v>
      </c>
      <c r="E2295" s="37"/>
      <c r="F2295" s="10">
        <f aca="true" t="shared" si="73" ref="F2295:F2300">SUM(D2295/B2295)</f>
        <v>0.6393939813162377</v>
      </c>
    </row>
    <row r="2296" spans="1:6" ht="12.75">
      <c r="A2296" s="17" t="s">
        <v>57</v>
      </c>
      <c r="B2296" s="108">
        <v>49601900</v>
      </c>
      <c r="C2296" s="108"/>
      <c r="D2296" s="108">
        <v>38734650</v>
      </c>
      <c r="E2296" s="17"/>
      <c r="F2296" s="14">
        <f t="shared" si="73"/>
        <v>0.7809106102790417</v>
      </c>
    </row>
    <row r="2297" spans="1:6" ht="12.75">
      <c r="A2297" s="17" t="s">
        <v>58</v>
      </c>
      <c r="B2297" s="108">
        <v>13642500</v>
      </c>
      <c r="C2297" s="108"/>
      <c r="D2297" s="108">
        <v>7528390</v>
      </c>
      <c r="E2297" s="17"/>
      <c r="F2297" s="14">
        <f t="shared" si="73"/>
        <v>0.551833608209639</v>
      </c>
    </row>
    <row r="2298" spans="1:6" ht="12.75">
      <c r="A2298" s="17" t="s">
        <v>2382</v>
      </c>
      <c r="B2298" s="108">
        <v>76436900</v>
      </c>
      <c r="C2298" s="108"/>
      <c r="D2298" s="108">
        <v>52452280</v>
      </c>
      <c r="E2298" s="17"/>
      <c r="F2298" s="14">
        <f t="shared" si="73"/>
        <v>0.686216735634229</v>
      </c>
    </row>
    <row r="2299" spans="1:6" ht="12.75">
      <c r="A2299" s="17" t="s">
        <v>2086</v>
      </c>
      <c r="B2299" s="108">
        <v>54589100</v>
      </c>
      <c r="C2299" s="108"/>
      <c r="D2299" s="108">
        <v>35682990</v>
      </c>
      <c r="E2299" s="17"/>
      <c r="F2299" s="14">
        <f t="shared" si="73"/>
        <v>0.6536651089686403</v>
      </c>
    </row>
    <row r="2300" spans="1:6" ht="12.75">
      <c r="A2300" s="17" t="s">
        <v>1531</v>
      </c>
      <c r="B2300" s="108">
        <v>22581000</v>
      </c>
      <c r="C2300" s="108"/>
      <c r="D2300" s="108">
        <v>4255170</v>
      </c>
      <c r="E2300" s="17"/>
      <c r="F2300" s="14">
        <f t="shared" si="73"/>
        <v>0.1884402816527169</v>
      </c>
    </row>
    <row r="2301" spans="1:6" ht="12.75">
      <c r="A2301" s="38" t="s">
        <v>762</v>
      </c>
      <c r="B2301" s="29"/>
      <c r="C2301" s="29"/>
      <c r="D2301" s="29"/>
      <c r="E2301" s="17"/>
      <c r="F2301" s="14"/>
    </row>
    <row r="2302" spans="1:6" ht="12.75">
      <c r="A2302" s="8" t="s">
        <v>59</v>
      </c>
      <c r="B2302" s="35">
        <f>SUM(B2303:B2313)</f>
        <v>396722600</v>
      </c>
      <c r="C2302" s="35"/>
      <c r="D2302" s="35">
        <f>SUM(D2303:D2313)</f>
        <v>237831050</v>
      </c>
      <c r="E2302" s="37"/>
      <c r="F2302" s="10">
        <f aca="true" t="shared" si="74" ref="F2302:F2328">SUM(D2302/B2302)</f>
        <v>0.5994895425670229</v>
      </c>
    </row>
    <row r="2303" spans="1:6" ht="12.75">
      <c r="A2303" s="17" t="s">
        <v>1651</v>
      </c>
      <c r="B2303" s="108">
        <v>21437200</v>
      </c>
      <c r="C2303" s="108"/>
      <c r="D2303" s="108">
        <v>12311250</v>
      </c>
      <c r="E2303" s="17"/>
      <c r="F2303" s="14">
        <f t="shared" si="74"/>
        <v>0.5742937510495774</v>
      </c>
    </row>
    <row r="2304" spans="1:6" ht="12.75">
      <c r="A2304" s="17" t="s">
        <v>2867</v>
      </c>
      <c r="B2304" s="108">
        <v>14460800</v>
      </c>
      <c r="C2304" s="108"/>
      <c r="D2304" s="108">
        <v>8054570</v>
      </c>
      <c r="E2304" s="17"/>
      <c r="F2304" s="14">
        <f t="shared" si="74"/>
        <v>0.5569933890241204</v>
      </c>
    </row>
    <row r="2305" spans="1:6" ht="12.75">
      <c r="A2305" s="17" t="s">
        <v>2654</v>
      </c>
      <c r="B2305" s="108">
        <v>120944300</v>
      </c>
      <c r="C2305" s="108"/>
      <c r="D2305" s="108">
        <v>81130160</v>
      </c>
      <c r="E2305" s="17"/>
      <c r="F2305" s="14">
        <f t="shared" si="74"/>
        <v>0.6708059825886793</v>
      </c>
    </row>
    <row r="2306" spans="1:6" ht="12.75">
      <c r="A2306" s="17" t="s">
        <v>2655</v>
      </c>
      <c r="B2306" s="108">
        <v>11772300</v>
      </c>
      <c r="C2306" s="108"/>
      <c r="D2306" s="108">
        <v>7148060</v>
      </c>
      <c r="E2306" s="17"/>
      <c r="F2306" s="14">
        <f t="shared" si="74"/>
        <v>0.6071931568172745</v>
      </c>
    </row>
    <row r="2307" spans="1:6" ht="12.75">
      <c r="A2307" s="17" t="s">
        <v>2656</v>
      </c>
      <c r="B2307" s="108">
        <v>49533800</v>
      </c>
      <c r="C2307" s="108"/>
      <c r="D2307" s="108">
        <v>24398740</v>
      </c>
      <c r="E2307" s="17"/>
      <c r="F2307" s="14">
        <f t="shared" si="74"/>
        <v>0.49256749936407057</v>
      </c>
    </row>
    <row r="2308" spans="1:6" ht="12.75">
      <c r="A2308" s="17" t="s">
        <v>2657</v>
      </c>
      <c r="B2308" s="108">
        <v>13226800</v>
      </c>
      <c r="C2308" s="108"/>
      <c r="D2308" s="108">
        <v>7527290</v>
      </c>
      <c r="E2308" s="17"/>
      <c r="F2308" s="14">
        <f t="shared" si="74"/>
        <v>0.5690938095382103</v>
      </c>
    </row>
    <row r="2309" spans="1:6" ht="12.75">
      <c r="A2309" s="17" t="s">
        <v>2875</v>
      </c>
      <c r="B2309" s="108">
        <v>28980100</v>
      </c>
      <c r="C2309" s="108"/>
      <c r="D2309" s="108">
        <v>14580000</v>
      </c>
      <c r="E2309" s="17"/>
      <c r="F2309" s="14">
        <f t="shared" si="74"/>
        <v>0.5031038540239682</v>
      </c>
    </row>
    <row r="2310" spans="1:6" ht="12.75">
      <c r="A2310" s="17" t="s">
        <v>2658</v>
      </c>
      <c r="B2310" s="108">
        <v>42608500</v>
      </c>
      <c r="C2310" s="108"/>
      <c r="D2310" s="108">
        <v>29934580</v>
      </c>
      <c r="E2310" s="17"/>
      <c r="F2310" s="14">
        <f t="shared" si="74"/>
        <v>0.7025494912986845</v>
      </c>
    </row>
    <row r="2311" spans="1:6" ht="12.75">
      <c r="A2311" s="17" t="s">
        <v>2659</v>
      </c>
      <c r="B2311" s="108">
        <v>42003200</v>
      </c>
      <c r="C2311" s="108"/>
      <c r="D2311" s="108">
        <v>22519940</v>
      </c>
      <c r="E2311" s="17"/>
      <c r="F2311" s="14">
        <f t="shared" si="74"/>
        <v>0.5361481982325156</v>
      </c>
    </row>
    <row r="2312" spans="1:6" ht="12.75">
      <c r="A2312" s="17" t="s">
        <v>2660</v>
      </c>
      <c r="B2312" s="108">
        <v>8123900</v>
      </c>
      <c r="C2312" s="108"/>
      <c r="D2312" s="108">
        <v>5609770</v>
      </c>
      <c r="E2312" s="17"/>
      <c r="F2312" s="14">
        <f t="shared" si="74"/>
        <v>0.6905267174632873</v>
      </c>
    </row>
    <row r="2313" spans="1:6" ht="12.75">
      <c r="A2313" s="17" t="s">
        <v>2661</v>
      </c>
      <c r="B2313" s="108">
        <v>43631700</v>
      </c>
      <c r="C2313" s="108"/>
      <c r="D2313" s="108">
        <v>24616690</v>
      </c>
      <c r="E2313" s="17"/>
      <c r="F2313" s="14">
        <f t="shared" si="74"/>
        <v>0.5641927772697374</v>
      </c>
    </row>
    <row r="2314" spans="1:6" ht="12.75">
      <c r="A2314" s="8" t="s">
        <v>2662</v>
      </c>
      <c r="B2314" s="35">
        <f>SUM(B2315:B2332)</f>
        <v>468123300</v>
      </c>
      <c r="C2314" s="35"/>
      <c r="D2314" s="35">
        <f>SUM(D2315:D2332)</f>
        <v>285188910</v>
      </c>
      <c r="E2314" s="37"/>
      <c r="F2314" s="10">
        <f t="shared" si="74"/>
        <v>0.6092175074387453</v>
      </c>
    </row>
    <row r="2315" spans="1:6" ht="12.75">
      <c r="A2315" s="17" t="s">
        <v>943</v>
      </c>
      <c r="B2315" s="108">
        <v>50681800</v>
      </c>
      <c r="C2315" s="108"/>
      <c r="D2315" s="108">
        <v>35149040</v>
      </c>
      <c r="E2315" s="17"/>
      <c r="F2315" s="14">
        <f t="shared" si="74"/>
        <v>0.6935239079906397</v>
      </c>
    </row>
    <row r="2316" spans="1:6" ht="12.75">
      <c r="A2316" s="17" t="s">
        <v>2663</v>
      </c>
      <c r="B2316" s="108">
        <v>9010600</v>
      </c>
      <c r="C2316" s="108"/>
      <c r="D2316" s="108">
        <v>7760290</v>
      </c>
      <c r="E2316" s="17"/>
      <c r="F2316" s="14">
        <f t="shared" si="74"/>
        <v>0.8612400949992232</v>
      </c>
    </row>
    <row r="2317" spans="1:6" ht="12.75">
      <c r="A2317" s="17" t="s">
        <v>2664</v>
      </c>
      <c r="B2317" s="108">
        <v>22077300</v>
      </c>
      <c r="C2317" s="108"/>
      <c r="D2317" s="108">
        <v>11835310</v>
      </c>
      <c r="E2317" s="17"/>
      <c r="F2317" s="14">
        <f t="shared" si="74"/>
        <v>0.5360850285134504</v>
      </c>
    </row>
    <row r="2318" spans="1:6" ht="12.75">
      <c r="A2318" s="17" t="s">
        <v>852</v>
      </c>
      <c r="B2318" s="108">
        <v>31877600</v>
      </c>
      <c r="C2318" s="108"/>
      <c r="D2318" s="108">
        <v>22170630</v>
      </c>
      <c r="E2318" s="17"/>
      <c r="F2318" s="14">
        <f t="shared" si="74"/>
        <v>0.6954924461063569</v>
      </c>
    </row>
    <row r="2319" spans="1:6" ht="12.75">
      <c r="A2319" s="17" t="s">
        <v>2665</v>
      </c>
      <c r="B2319" s="108">
        <v>20987100</v>
      </c>
      <c r="C2319" s="108"/>
      <c r="D2319" s="108">
        <v>13343460</v>
      </c>
      <c r="E2319" s="17"/>
      <c r="F2319" s="14">
        <f t="shared" si="74"/>
        <v>0.6357934159555155</v>
      </c>
    </row>
    <row r="2320" spans="1:6" ht="12.75">
      <c r="A2320" s="17" t="s">
        <v>2666</v>
      </c>
      <c r="B2320" s="108">
        <v>30731400</v>
      </c>
      <c r="C2320" s="108"/>
      <c r="D2320" s="108">
        <v>18802190</v>
      </c>
      <c r="E2320" s="17"/>
      <c r="F2320" s="14">
        <f t="shared" si="74"/>
        <v>0.6118234118849125</v>
      </c>
    </row>
    <row r="2321" spans="1:6" ht="12.75">
      <c r="A2321" s="17" t="s">
        <v>592</v>
      </c>
      <c r="B2321" s="108">
        <v>35378000</v>
      </c>
      <c r="C2321" s="108"/>
      <c r="D2321" s="108">
        <v>20740050</v>
      </c>
      <c r="E2321" s="17"/>
      <c r="F2321" s="14">
        <f t="shared" si="74"/>
        <v>0.5862414494883826</v>
      </c>
    </row>
    <row r="2322" spans="1:6" ht="12.75">
      <c r="A2322" s="17" t="s">
        <v>290</v>
      </c>
      <c r="B2322" s="108">
        <v>11397900</v>
      </c>
      <c r="C2322" s="108"/>
      <c r="D2322" s="108">
        <v>5414070</v>
      </c>
      <c r="E2322" s="17"/>
      <c r="F2322" s="14">
        <f t="shared" si="74"/>
        <v>0.47500592214355275</v>
      </c>
    </row>
    <row r="2323" spans="1:6" ht="12.75">
      <c r="A2323" s="17" t="s">
        <v>2667</v>
      </c>
      <c r="B2323" s="108">
        <v>108843200</v>
      </c>
      <c r="C2323" s="108"/>
      <c r="D2323" s="108">
        <v>85050730</v>
      </c>
      <c r="E2323" s="17"/>
      <c r="F2323" s="14">
        <f t="shared" si="74"/>
        <v>0.7814060042336132</v>
      </c>
    </row>
    <row r="2324" spans="1:6" ht="12.75">
      <c r="A2324" s="17" t="s">
        <v>2668</v>
      </c>
      <c r="B2324" s="108">
        <v>23488000</v>
      </c>
      <c r="C2324" s="108"/>
      <c r="D2324" s="108">
        <v>14080000</v>
      </c>
      <c r="E2324" s="17"/>
      <c r="F2324" s="14">
        <f t="shared" si="74"/>
        <v>0.5994550408719346</v>
      </c>
    </row>
    <row r="2325" spans="1:6" ht="12.75">
      <c r="A2325" s="17" t="s">
        <v>2669</v>
      </c>
      <c r="B2325" s="108">
        <v>1925900</v>
      </c>
      <c r="C2325" s="108"/>
      <c r="D2325" s="108">
        <v>1127630</v>
      </c>
      <c r="E2325" s="17"/>
      <c r="F2325" s="14">
        <f t="shared" si="74"/>
        <v>0.585508074147152</v>
      </c>
    </row>
    <row r="2326" spans="1:6" ht="12.75">
      <c r="A2326" s="17" t="s">
        <v>2670</v>
      </c>
      <c r="B2326" s="108">
        <v>1538800</v>
      </c>
      <c r="C2326" s="108"/>
      <c r="D2326" s="108">
        <v>715030</v>
      </c>
      <c r="E2326" s="17"/>
      <c r="F2326" s="14">
        <f t="shared" si="74"/>
        <v>0.46466727319989604</v>
      </c>
    </row>
    <row r="2327" spans="1:6" ht="12.75">
      <c r="A2327" s="17" t="s">
        <v>2671</v>
      </c>
      <c r="B2327" s="108">
        <v>49942700</v>
      </c>
      <c r="C2327" s="108"/>
      <c r="D2327" s="108">
        <v>38257950</v>
      </c>
      <c r="E2327" s="17"/>
      <c r="F2327" s="14">
        <f t="shared" si="74"/>
        <v>0.7660368782624888</v>
      </c>
    </row>
    <row r="2328" spans="1:6" ht="12.75">
      <c r="A2328" s="17" t="s">
        <v>2672</v>
      </c>
      <c r="B2328" s="108">
        <v>19598300</v>
      </c>
      <c r="C2328" s="108"/>
      <c r="D2328" s="108">
        <v>3090040</v>
      </c>
      <c r="E2328" s="17"/>
      <c r="F2328" s="14">
        <f t="shared" si="74"/>
        <v>0.15766877739395763</v>
      </c>
    </row>
    <row r="2329" spans="1:6" ht="12.75">
      <c r="A2329" s="38" t="s">
        <v>2030</v>
      </c>
      <c r="B2329" s="108"/>
      <c r="C2329" s="108"/>
      <c r="D2329" s="108"/>
      <c r="E2329" s="17"/>
      <c r="F2329" s="14"/>
    </row>
    <row r="2330" spans="1:6" ht="12.75">
      <c r="A2330" s="17" t="s">
        <v>929</v>
      </c>
      <c r="B2330" s="108">
        <v>19547400</v>
      </c>
      <c r="C2330" s="108"/>
      <c r="D2330" s="108">
        <v>2751220</v>
      </c>
      <c r="E2330" s="17"/>
      <c r="F2330" s="14">
        <f>SUM(D2330/B2330)</f>
        <v>0.14074608387816281</v>
      </c>
    </row>
    <row r="2331" spans="1:6" ht="12.75">
      <c r="A2331" s="38" t="s">
        <v>2030</v>
      </c>
      <c r="B2331" s="108"/>
      <c r="C2331" s="108"/>
      <c r="D2331" s="108"/>
      <c r="E2331" s="17"/>
      <c r="F2331" s="14"/>
    </row>
    <row r="2332" spans="1:6" ht="12.75">
      <c r="A2332" s="17" t="s">
        <v>2673</v>
      </c>
      <c r="B2332" s="108">
        <v>31097300</v>
      </c>
      <c r="C2332" s="108"/>
      <c r="D2332" s="108">
        <v>4901270</v>
      </c>
      <c r="E2332" s="17"/>
      <c r="F2332" s="14">
        <f>SUM(D2332/B2332)</f>
        <v>0.15761078936113423</v>
      </c>
    </row>
    <row r="2333" spans="1:6" ht="12.75">
      <c r="A2333" s="38" t="s">
        <v>2030</v>
      </c>
      <c r="B2333" s="29"/>
      <c r="C2333" s="29"/>
      <c r="D2333" s="29"/>
      <c r="E2333" s="17"/>
      <c r="F2333" s="14"/>
    </row>
    <row r="2334" spans="1:6" ht="12.75">
      <c r="A2334" s="17"/>
      <c r="B2334" s="29"/>
      <c r="C2334" s="29"/>
      <c r="D2334" s="29"/>
      <c r="E2334" s="17"/>
      <c r="F2334" s="14"/>
    </row>
    <row r="2335" spans="1:6" ht="12.75">
      <c r="A2335" s="17"/>
      <c r="B2335" s="17"/>
      <c r="C2335" s="17"/>
      <c r="D2335" s="17"/>
      <c r="E2335" s="17"/>
      <c r="F2335" s="14"/>
    </row>
    <row r="2336" spans="1:6" ht="15.75">
      <c r="A2336" s="22" t="s">
        <v>2015</v>
      </c>
      <c r="B2336" s="35">
        <f>+B2295+B2302+B2314</f>
        <v>1081697300</v>
      </c>
      <c r="C2336" s="35"/>
      <c r="D2336" s="35">
        <f>+D2295+D2302+D2314</f>
        <v>661673440</v>
      </c>
      <c r="E2336" s="37"/>
      <c r="F2336" s="10">
        <f>SUM(D2336/B2336)</f>
        <v>0.6116992618914737</v>
      </c>
    </row>
    <row r="2337" spans="1:6" ht="15.75">
      <c r="A2337" s="22"/>
      <c r="B2337" s="61"/>
      <c r="C2337" s="61"/>
      <c r="D2337" s="61"/>
      <c r="E2337" s="59"/>
      <c r="F2337" s="83"/>
    </row>
    <row r="2338" spans="1:6" ht="12.75">
      <c r="A2338" s="17" t="s">
        <v>2674</v>
      </c>
      <c r="B2338" s="17" t="s">
        <v>2675</v>
      </c>
      <c r="C2338" s="17"/>
      <c r="D2338" s="17"/>
      <c r="E2338" s="36" t="s">
        <v>1243</v>
      </c>
      <c r="F2338" s="17"/>
    </row>
    <row r="2339" spans="1:6" ht="12.75">
      <c r="A2339" s="17" t="s">
        <v>2676</v>
      </c>
      <c r="B2339" s="17" t="s">
        <v>2675</v>
      </c>
      <c r="C2339" s="17"/>
      <c r="D2339" s="17"/>
      <c r="E2339" s="36" t="s">
        <v>1243</v>
      </c>
      <c r="F2339" s="17"/>
    </row>
    <row r="2340" spans="1:6" ht="12.75">
      <c r="A2340" s="17" t="s">
        <v>2677</v>
      </c>
      <c r="B2340" s="17" t="s">
        <v>2678</v>
      </c>
      <c r="C2340" s="17"/>
      <c r="D2340" s="17"/>
      <c r="E2340" s="36" t="s">
        <v>87</v>
      </c>
      <c r="F2340" s="17"/>
    </row>
    <row r="2341" spans="1:6" ht="12.75">
      <c r="A2341" s="17" t="s">
        <v>2679</v>
      </c>
      <c r="B2341" s="17" t="s">
        <v>2678</v>
      </c>
      <c r="C2341" s="17"/>
      <c r="D2341" s="17"/>
      <c r="E2341" s="36" t="s">
        <v>87</v>
      </c>
      <c r="F2341" s="17"/>
    </row>
    <row r="2342" spans="1:6" ht="12.75">
      <c r="A2342" s="17" t="s">
        <v>2680</v>
      </c>
      <c r="B2342" s="17" t="s">
        <v>2678</v>
      </c>
      <c r="C2342" s="17"/>
      <c r="D2342" s="17"/>
      <c r="E2342" s="36" t="s">
        <v>87</v>
      </c>
      <c r="F2342" s="17"/>
    </row>
    <row r="2343" spans="1:6" ht="12.75">
      <c r="A2343" s="17" t="s">
        <v>2681</v>
      </c>
      <c r="B2343" s="17" t="s">
        <v>2678</v>
      </c>
      <c r="C2343" s="17"/>
      <c r="D2343" s="17"/>
      <c r="E2343" s="36" t="s">
        <v>87</v>
      </c>
      <c r="F2343" s="17"/>
    </row>
    <row r="2346" spans="1:6" ht="12.75">
      <c r="A2346" s="43" t="s">
        <v>2682</v>
      </c>
      <c r="B2346" s="44"/>
      <c r="C2346" s="44"/>
      <c r="D2346" s="44"/>
      <c r="E2346" s="44"/>
      <c r="F2346" s="45"/>
    </row>
    <row r="2347" spans="1:6" ht="12.75">
      <c r="A2347" s="46"/>
      <c r="B2347" s="11"/>
      <c r="C2347" s="11"/>
      <c r="D2347" s="11"/>
      <c r="E2347" s="11"/>
      <c r="F2347" s="42"/>
    </row>
    <row r="2348" spans="1:6" ht="12.75">
      <c r="A2348" s="19" t="s">
        <v>977</v>
      </c>
      <c r="B2348" s="5">
        <v>2005</v>
      </c>
      <c r="C2348" s="5" t="s">
        <v>978</v>
      </c>
      <c r="D2348" s="5">
        <v>2005</v>
      </c>
      <c r="E2348" s="19"/>
      <c r="F2348" s="47"/>
    </row>
    <row r="2349" spans="1:6" ht="13.5" thickBot="1">
      <c r="A2349" s="48" t="s">
        <v>979</v>
      </c>
      <c r="B2349" s="49" t="s">
        <v>980</v>
      </c>
      <c r="C2349" s="48"/>
      <c r="D2349" s="48" t="s">
        <v>981</v>
      </c>
      <c r="E2349" s="48"/>
      <c r="F2349" s="50" t="s">
        <v>982</v>
      </c>
    </row>
    <row r="2350" spans="1:6" ht="12.75">
      <c r="A2350" s="11"/>
      <c r="B2350" s="13"/>
      <c r="C2350" s="13"/>
      <c r="D2350" s="13"/>
      <c r="E2350" s="11"/>
      <c r="F2350" s="42"/>
    </row>
    <row r="2351" spans="1:6" ht="12.75">
      <c r="A2351" s="8" t="s">
        <v>2683</v>
      </c>
      <c r="B2351" s="35">
        <f>SUM(B2352:B2367)</f>
        <v>948986300</v>
      </c>
      <c r="C2351" s="35"/>
      <c r="D2351" s="35">
        <f>SUM(D2352:D2367)</f>
        <v>194782410</v>
      </c>
      <c r="E2351" s="37"/>
      <c r="F2351" s="10">
        <f aca="true" t="shared" si="75" ref="F2351:F2367">SUM(D2351/B2351)</f>
        <v>0.20525313168377668</v>
      </c>
    </row>
    <row r="2352" spans="1:6" ht="12.75">
      <c r="A2352" s="17" t="s">
        <v>2684</v>
      </c>
      <c r="B2352" s="108">
        <v>38445400</v>
      </c>
      <c r="C2352" s="108"/>
      <c r="D2352" s="108">
        <v>6648640</v>
      </c>
      <c r="E2352" s="17"/>
      <c r="F2352" s="14">
        <f t="shared" si="75"/>
        <v>0.17293720445098765</v>
      </c>
    </row>
    <row r="2353" spans="1:6" ht="12.75">
      <c r="A2353" s="17" t="s">
        <v>2685</v>
      </c>
      <c r="B2353" s="108">
        <v>87411100</v>
      </c>
      <c r="C2353" s="108"/>
      <c r="D2353" s="108">
        <v>17457200</v>
      </c>
      <c r="E2353" s="17"/>
      <c r="F2353" s="14">
        <f t="shared" si="75"/>
        <v>0.19971376632944787</v>
      </c>
    </row>
    <row r="2354" spans="1:6" ht="12.75">
      <c r="A2354" s="17" t="s">
        <v>2686</v>
      </c>
      <c r="B2354" s="108">
        <v>146634400</v>
      </c>
      <c r="C2354" s="108"/>
      <c r="D2354" s="108">
        <v>28733350</v>
      </c>
      <c r="E2354" s="17"/>
      <c r="F2354" s="14">
        <f t="shared" si="75"/>
        <v>0.19595231405454655</v>
      </c>
    </row>
    <row r="2355" spans="1:6" ht="12.75">
      <c r="A2355" s="17" t="s">
        <v>2687</v>
      </c>
      <c r="B2355" s="108">
        <v>129175300</v>
      </c>
      <c r="C2355" s="108"/>
      <c r="D2355" s="108">
        <v>30033400</v>
      </c>
      <c r="E2355" s="17"/>
      <c r="F2355" s="14">
        <f t="shared" si="75"/>
        <v>0.23250110508742772</v>
      </c>
    </row>
    <row r="2356" spans="1:6" ht="12.75">
      <c r="A2356" s="17" t="s">
        <v>2688</v>
      </c>
      <c r="B2356" s="108">
        <v>46243200</v>
      </c>
      <c r="C2356" s="108"/>
      <c r="D2356" s="108">
        <v>8305260</v>
      </c>
      <c r="E2356" s="17"/>
      <c r="F2356" s="14">
        <f t="shared" si="75"/>
        <v>0.17959959518372431</v>
      </c>
    </row>
    <row r="2357" spans="1:6" ht="12.75">
      <c r="A2357" s="17" t="s">
        <v>2689</v>
      </c>
      <c r="B2357" s="108">
        <v>8538900</v>
      </c>
      <c r="C2357" s="108"/>
      <c r="D2357" s="108">
        <v>2030200</v>
      </c>
      <c r="E2357" s="17"/>
      <c r="F2357" s="14">
        <f t="shared" si="75"/>
        <v>0.23775896192718032</v>
      </c>
    </row>
    <row r="2358" spans="1:6" ht="12.75">
      <c r="A2358" s="17" t="s">
        <v>99</v>
      </c>
      <c r="B2358" s="108">
        <v>15888600</v>
      </c>
      <c r="C2358" s="108"/>
      <c r="D2358" s="108">
        <v>4193100</v>
      </c>
      <c r="E2358" s="17"/>
      <c r="F2358" s="14">
        <f t="shared" si="75"/>
        <v>0.2639061968958876</v>
      </c>
    </row>
    <row r="2359" spans="1:6" ht="12.75">
      <c r="A2359" s="17" t="s">
        <v>2540</v>
      </c>
      <c r="B2359" s="108">
        <v>66544400</v>
      </c>
      <c r="C2359" s="108"/>
      <c r="D2359" s="108">
        <v>15560350</v>
      </c>
      <c r="E2359" s="17"/>
      <c r="F2359" s="14">
        <f t="shared" si="75"/>
        <v>0.23383410174259592</v>
      </c>
    </row>
    <row r="2360" spans="1:6" ht="12.75">
      <c r="A2360" s="17" t="s">
        <v>526</v>
      </c>
      <c r="B2360" s="108">
        <v>78494000</v>
      </c>
      <c r="C2360" s="108"/>
      <c r="D2360" s="108">
        <v>15592580</v>
      </c>
      <c r="E2360" s="17"/>
      <c r="F2360" s="14">
        <f t="shared" si="75"/>
        <v>0.19864677554972354</v>
      </c>
    </row>
    <row r="2361" spans="1:6" ht="12.75">
      <c r="A2361" s="17" t="s">
        <v>100</v>
      </c>
      <c r="B2361" s="108">
        <v>23436400</v>
      </c>
      <c r="C2361" s="108"/>
      <c r="D2361" s="108">
        <v>5074560</v>
      </c>
      <c r="E2361" s="17"/>
      <c r="F2361" s="14">
        <f t="shared" si="75"/>
        <v>0.21652472222696317</v>
      </c>
    </row>
    <row r="2362" spans="1:6" ht="12.75">
      <c r="A2362" s="17" t="s">
        <v>101</v>
      </c>
      <c r="B2362" s="108">
        <v>39059800</v>
      </c>
      <c r="C2362" s="108"/>
      <c r="D2362" s="108">
        <v>6889510</v>
      </c>
      <c r="E2362" s="17"/>
      <c r="F2362" s="14">
        <f t="shared" si="75"/>
        <v>0.1763836476377247</v>
      </c>
    </row>
    <row r="2363" spans="1:6" ht="12.75">
      <c r="A2363" s="17" t="s">
        <v>2638</v>
      </c>
      <c r="B2363" s="108">
        <v>47821300</v>
      </c>
      <c r="C2363" s="108"/>
      <c r="D2363" s="108">
        <v>8910200</v>
      </c>
      <c r="E2363" s="17"/>
      <c r="F2363" s="14">
        <f t="shared" si="75"/>
        <v>0.18632283103972497</v>
      </c>
    </row>
    <row r="2364" spans="1:6" ht="12.75">
      <c r="A2364" s="17" t="s">
        <v>102</v>
      </c>
      <c r="B2364" s="108">
        <v>16367900</v>
      </c>
      <c r="C2364" s="108"/>
      <c r="D2364" s="108">
        <v>3613310</v>
      </c>
      <c r="E2364" s="17"/>
      <c r="F2364" s="14">
        <f t="shared" si="75"/>
        <v>0.22075586972061167</v>
      </c>
    </row>
    <row r="2365" spans="1:6" ht="12.75">
      <c r="A2365" s="17" t="s">
        <v>103</v>
      </c>
      <c r="B2365" s="108">
        <v>39011800</v>
      </c>
      <c r="C2365" s="108"/>
      <c r="D2365" s="108">
        <v>7388210</v>
      </c>
      <c r="E2365" s="17"/>
      <c r="F2365" s="14">
        <f t="shared" si="75"/>
        <v>0.18938398125695302</v>
      </c>
    </row>
    <row r="2366" spans="1:6" ht="12.75">
      <c r="A2366" s="17" t="s">
        <v>753</v>
      </c>
      <c r="B2366" s="108">
        <v>55979100</v>
      </c>
      <c r="C2366" s="108"/>
      <c r="D2366" s="108">
        <v>10000560</v>
      </c>
      <c r="E2366" s="17"/>
      <c r="F2366" s="14">
        <f t="shared" si="75"/>
        <v>0.17864810259543293</v>
      </c>
    </row>
    <row r="2367" spans="1:6" ht="12.75">
      <c r="A2367" s="17" t="s">
        <v>1862</v>
      </c>
      <c r="B2367" s="108">
        <v>109934700</v>
      </c>
      <c r="C2367" s="108"/>
      <c r="D2367" s="108">
        <v>24351980</v>
      </c>
      <c r="E2367" s="17"/>
      <c r="F2367" s="14">
        <f t="shared" si="75"/>
        <v>0.22151313461536712</v>
      </c>
    </row>
    <row r="2368" spans="1:6" ht="12.75">
      <c r="A2368" s="17"/>
      <c r="B2368" s="29"/>
      <c r="C2368" s="29"/>
      <c r="D2368" s="29"/>
      <c r="E2368" s="17"/>
      <c r="F2368" s="14"/>
    </row>
    <row r="2369" spans="1:6" ht="12.75">
      <c r="A2369" s="17"/>
      <c r="B2369" s="17"/>
      <c r="C2369" s="17"/>
      <c r="D2369" s="17"/>
      <c r="E2369" s="17"/>
      <c r="F2369" s="14"/>
    </row>
    <row r="2370" spans="1:6" ht="15.75">
      <c r="A2370" s="22" t="s">
        <v>2015</v>
      </c>
      <c r="B2370" s="35">
        <f>SUM(B2351)</f>
        <v>948986300</v>
      </c>
      <c r="C2370" s="35"/>
      <c r="D2370" s="35">
        <f>SUM(D2351)</f>
        <v>194782410</v>
      </c>
      <c r="E2370" s="37"/>
      <c r="F2370" s="10">
        <f>SUM(D2370/B2370)</f>
        <v>0.20525313168377668</v>
      </c>
    </row>
    <row r="2373" spans="1:5" ht="12.75">
      <c r="A2373" s="17" t="s">
        <v>104</v>
      </c>
      <c r="B2373" s="17" t="s">
        <v>105</v>
      </c>
      <c r="C2373" s="17"/>
      <c r="D2373" s="17"/>
      <c r="E2373" s="36" t="s">
        <v>2341</v>
      </c>
    </row>
    <row r="2375" spans="1:6" ht="12.75">
      <c r="A2375" s="43" t="s">
        <v>106</v>
      </c>
      <c r="B2375" s="44"/>
      <c r="C2375" s="44"/>
      <c r="D2375" s="44"/>
      <c r="E2375" s="44"/>
      <c r="F2375" s="45"/>
    </row>
    <row r="2376" spans="1:6" ht="12.75">
      <c r="A2376" s="46"/>
      <c r="B2376" s="11"/>
      <c r="C2376" s="11"/>
      <c r="D2376" s="11"/>
      <c r="E2376" s="11"/>
      <c r="F2376" s="42"/>
    </row>
    <row r="2377" spans="1:6" ht="12.75">
      <c r="A2377" s="19" t="s">
        <v>977</v>
      </c>
      <c r="B2377" s="5">
        <v>2005</v>
      </c>
      <c r="C2377" s="5" t="s">
        <v>978</v>
      </c>
      <c r="D2377" s="5">
        <v>2005</v>
      </c>
      <c r="E2377" s="19"/>
      <c r="F2377" s="47"/>
    </row>
    <row r="2378" spans="1:6" ht="13.5" thickBot="1">
      <c r="A2378" s="48" t="s">
        <v>979</v>
      </c>
      <c r="B2378" s="49" t="s">
        <v>980</v>
      </c>
      <c r="C2378" s="48"/>
      <c r="D2378" s="48" t="s">
        <v>981</v>
      </c>
      <c r="E2378" s="48"/>
      <c r="F2378" s="50" t="s">
        <v>982</v>
      </c>
    </row>
    <row r="2379" spans="1:6" ht="12.75">
      <c r="A2379" s="11"/>
      <c r="B2379" s="13"/>
      <c r="C2379" s="13"/>
      <c r="D2379" s="13"/>
      <c r="E2379" s="11"/>
      <c r="F2379" s="42"/>
    </row>
    <row r="2380" spans="1:6" ht="12.75">
      <c r="A2380" s="8" t="s">
        <v>107</v>
      </c>
      <c r="B2380" s="35">
        <f>SUM(B2381:B2388)</f>
        <v>1214851100</v>
      </c>
      <c r="C2380" s="35"/>
      <c r="D2380" s="35">
        <f>SUM(D2381:D2388)</f>
        <v>213429670</v>
      </c>
      <c r="E2380" s="37"/>
      <c r="F2380" s="10">
        <f aca="true" t="shared" si="76" ref="F2380:F2413">SUM(D2380/B2380)</f>
        <v>0.17568381013936604</v>
      </c>
    </row>
    <row r="2381" spans="1:6" ht="12.75">
      <c r="A2381" s="17" t="s">
        <v>108</v>
      </c>
      <c r="B2381" s="108">
        <v>135988900</v>
      </c>
      <c r="C2381" s="108"/>
      <c r="D2381" s="108">
        <v>22322899</v>
      </c>
      <c r="E2381" s="17"/>
      <c r="F2381" s="14">
        <f t="shared" si="76"/>
        <v>0.16415236096475522</v>
      </c>
    </row>
    <row r="2382" spans="1:6" ht="12.75">
      <c r="A2382" s="17" t="s">
        <v>109</v>
      </c>
      <c r="B2382" s="108">
        <v>82234800</v>
      </c>
      <c r="C2382" s="108"/>
      <c r="D2382" s="108">
        <v>14372337</v>
      </c>
      <c r="E2382" s="17"/>
      <c r="F2382" s="14">
        <f t="shared" si="76"/>
        <v>0.17477195785725752</v>
      </c>
    </row>
    <row r="2383" spans="1:6" ht="12.75">
      <c r="A2383" s="17" t="s">
        <v>110</v>
      </c>
      <c r="B2383" s="108">
        <v>255159100</v>
      </c>
      <c r="C2383" s="108"/>
      <c r="D2383" s="108">
        <v>43352852</v>
      </c>
      <c r="E2383" s="17"/>
      <c r="F2383" s="14">
        <f t="shared" si="76"/>
        <v>0.1699051768092927</v>
      </c>
    </row>
    <row r="2384" spans="1:6" ht="12.75">
      <c r="A2384" s="17" t="s">
        <v>111</v>
      </c>
      <c r="B2384" s="108">
        <v>78098400</v>
      </c>
      <c r="C2384" s="108"/>
      <c r="D2384" s="108">
        <v>12629572</v>
      </c>
      <c r="E2384" s="17"/>
      <c r="F2384" s="14">
        <f t="shared" si="76"/>
        <v>0.161713581840345</v>
      </c>
    </row>
    <row r="2385" spans="1:6" ht="12.75">
      <c r="A2385" s="17" t="s">
        <v>112</v>
      </c>
      <c r="B2385" s="108">
        <v>127401600</v>
      </c>
      <c r="C2385" s="108"/>
      <c r="D2385" s="108">
        <v>20228954</v>
      </c>
      <c r="E2385" s="17"/>
      <c r="F2385" s="14">
        <f t="shared" si="76"/>
        <v>0.15878100432019693</v>
      </c>
    </row>
    <row r="2386" spans="1:6" ht="12.75">
      <c r="A2386" s="17" t="s">
        <v>113</v>
      </c>
      <c r="B2386" s="108">
        <v>46780700</v>
      </c>
      <c r="C2386" s="108"/>
      <c r="D2386" s="108">
        <v>8224288</v>
      </c>
      <c r="E2386" s="17"/>
      <c r="F2386" s="14">
        <f t="shared" si="76"/>
        <v>0.17580515041459405</v>
      </c>
    </row>
    <row r="2387" spans="1:6" ht="12.75">
      <c r="A2387" s="17" t="s">
        <v>114</v>
      </c>
      <c r="B2387" s="108">
        <v>53372300</v>
      </c>
      <c r="C2387" s="108"/>
      <c r="D2387" s="108">
        <v>10037086</v>
      </c>
      <c r="E2387" s="17"/>
      <c r="F2387" s="14">
        <f t="shared" si="76"/>
        <v>0.18805796265103808</v>
      </c>
    </row>
    <row r="2388" spans="1:6" ht="12.75">
      <c r="A2388" s="17" t="s">
        <v>2709</v>
      </c>
      <c r="B2388" s="108">
        <v>435815300</v>
      </c>
      <c r="C2388" s="108"/>
      <c r="D2388" s="108">
        <v>82261682</v>
      </c>
      <c r="E2388" s="17"/>
      <c r="F2388" s="14">
        <f t="shared" si="76"/>
        <v>0.18875354307203074</v>
      </c>
    </row>
    <row r="2389" spans="1:6" ht="12.75">
      <c r="A2389" s="8" t="s">
        <v>2710</v>
      </c>
      <c r="B2389" s="35">
        <f>SUM(B2390:B2391)</f>
        <v>235140500</v>
      </c>
      <c r="C2389" s="35"/>
      <c r="D2389" s="35">
        <f>SUM(D2390:D2391)</f>
        <v>54260845</v>
      </c>
      <c r="E2389" s="37"/>
      <c r="F2389" s="10">
        <f t="shared" si="76"/>
        <v>0.23075924819416477</v>
      </c>
    </row>
    <row r="2390" spans="1:6" ht="12.75">
      <c r="A2390" s="17" t="s">
        <v>2711</v>
      </c>
      <c r="B2390" s="108">
        <v>162731900</v>
      </c>
      <c r="C2390" s="108"/>
      <c r="D2390" s="108">
        <v>40349576</v>
      </c>
      <c r="E2390" s="17"/>
      <c r="F2390" s="14">
        <f t="shared" si="76"/>
        <v>0.24795123758771329</v>
      </c>
    </row>
    <row r="2391" spans="1:6" ht="12.75">
      <c r="A2391" s="17" t="s">
        <v>2712</v>
      </c>
      <c r="B2391" s="108">
        <v>72408600</v>
      </c>
      <c r="C2391" s="108"/>
      <c r="D2391" s="108">
        <v>13911269</v>
      </c>
      <c r="E2391" s="17"/>
      <c r="F2391" s="14">
        <f t="shared" si="76"/>
        <v>0.19212177835229516</v>
      </c>
    </row>
    <row r="2392" spans="1:6" ht="12.75">
      <c r="A2392" s="8" t="s">
        <v>2713</v>
      </c>
      <c r="B2392" s="110">
        <v>466298300</v>
      </c>
      <c r="C2392" s="110"/>
      <c r="D2392" s="110">
        <v>84502863</v>
      </c>
      <c r="E2392" s="37"/>
      <c r="F2392" s="10">
        <f t="shared" si="76"/>
        <v>0.18122061135543494</v>
      </c>
    </row>
    <row r="2393" spans="1:6" ht="12.75">
      <c r="A2393" s="8" t="s">
        <v>2714</v>
      </c>
      <c r="B2393" s="35">
        <f>SUM(B2394:B2398)</f>
        <v>452763100</v>
      </c>
      <c r="C2393" s="35"/>
      <c r="D2393" s="35">
        <f>SUM(D2394:D2398)</f>
        <v>81100459</v>
      </c>
      <c r="E2393" s="37"/>
      <c r="F2393" s="10">
        <f t="shared" si="76"/>
        <v>0.17912338483414394</v>
      </c>
    </row>
    <row r="2394" spans="1:6" ht="12.75">
      <c r="A2394" s="17" t="s">
        <v>2715</v>
      </c>
      <c r="B2394" s="108">
        <v>33317700</v>
      </c>
      <c r="C2394" s="108"/>
      <c r="D2394" s="108">
        <v>7384040</v>
      </c>
      <c r="E2394" s="17"/>
      <c r="F2394" s="14">
        <f t="shared" si="76"/>
        <v>0.2216251421916879</v>
      </c>
    </row>
    <row r="2395" spans="1:6" ht="12.75">
      <c r="A2395" s="17" t="s">
        <v>1559</v>
      </c>
      <c r="B2395" s="108">
        <v>97735900</v>
      </c>
      <c r="C2395" s="108"/>
      <c r="D2395" s="108">
        <v>16957443</v>
      </c>
      <c r="E2395" s="17"/>
      <c r="F2395" s="14">
        <f t="shared" si="76"/>
        <v>0.17350270473797244</v>
      </c>
    </row>
    <row r="2396" spans="1:6" ht="12.75">
      <c r="A2396" s="17" t="s">
        <v>2716</v>
      </c>
      <c r="B2396" s="108">
        <v>50628800</v>
      </c>
      <c r="C2396" s="108"/>
      <c r="D2396" s="108">
        <v>8847280</v>
      </c>
      <c r="E2396" s="17"/>
      <c r="F2396" s="14">
        <f t="shared" si="76"/>
        <v>0.17474796953512625</v>
      </c>
    </row>
    <row r="2397" spans="1:6" ht="12.75">
      <c r="A2397" s="17" t="s">
        <v>2717</v>
      </c>
      <c r="B2397" s="108">
        <v>55931900</v>
      </c>
      <c r="C2397" s="108"/>
      <c r="D2397" s="108">
        <v>9760306</v>
      </c>
      <c r="E2397" s="17"/>
      <c r="F2397" s="14">
        <f t="shared" si="76"/>
        <v>0.17450338715473637</v>
      </c>
    </row>
    <row r="2398" spans="1:6" ht="12.75">
      <c r="A2398" s="17" t="s">
        <v>1047</v>
      </c>
      <c r="B2398" s="108">
        <v>215148800</v>
      </c>
      <c r="C2398" s="108"/>
      <c r="D2398" s="108">
        <v>38151390</v>
      </c>
      <c r="E2398" s="17"/>
      <c r="F2398" s="14">
        <f t="shared" si="76"/>
        <v>0.17732559977094922</v>
      </c>
    </row>
    <row r="2399" spans="1:6" ht="12.75">
      <c r="A2399" s="8" t="s">
        <v>2718</v>
      </c>
      <c r="B2399" s="35">
        <f>SUM(B2400:B2402)</f>
        <v>680298600</v>
      </c>
      <c r="C2399" s="35"/>
      <c r="D2399" s="35">
        <f>SUM(D2400:D2402)</f>
        <v>120930366</v>
      </c>
      <c r="E2399" s="37"/>
      <c r="F2399" s="10">
        <f t="shared" si="76"/>
        <v>0.1777607156622107</v>
      </c>
    </row>
    <row r="2400" spans="1:6" ht="12.75">
      <c r="A2400" s="17" t="s">
        <v>2719</v>
      </c>
      <c r="B2400" s="108">
        <v>397456100</v>
      </c>
      <c r="C2400" s="108"/>
      <c r="D2400" s="108">
        <v>65071563</v>
      </c>
      <c r="E2400" s="17"/>
      <c r="F2400" s="14">
        <f t="shared" si="76"/>
        <v>0.16372012657498528</v>
      </c>
    </row>
    <row r="2401" spans="1:6" ht="12.75">
      <c r="A2401" s="17" t="s">
        <v>2720</v>
      </c>
      <c r="B2401" s="108">
        <v>164304400</v>
      </c>
      <c r="C2401" s="108"/>
      <c r="D2401" s="108">
        <v>30743019</v>
      </c>
      <c r="E2401" s="17"/>
      <c r="F2401" s="14">
        <f t="shared" si="76"/>
        <v>0.1871101382555793</v>
      </c>
    </row>
    <row r="2402" spans="1:6" ht="12.75">
      <c r="A2402" s="17" t="s">
        <v>2721</v>
      </c>
      <c r="B2402" s="108">
        <v>118538100</v>
      </c>
      <c r="C2402" s="108"/>
      <c r="D2402" s="108">
        <v>25115784</v>
      </c>
      <c r="E2402" s="17"/>
      <c r="F2402" s="14">
        <f t="shared" si="76"/>
        <v>0.2118794210469039</v>
      </c>
    </row>
    <row r="2403" spans="1:6" ht="12.75">
      <c r="A2403" s="8" t="s">
        <v>2722</v>
      </c>
      <c r="B2403" s="35">
        <f>SUM(B2404:B2413)</f>
        <v>955292100</v>
      </c>
      <c r="C2403" s="35"/>
      <c r="D2403" s="35">
        <f>SUM(D2404:D2413)</f>
        <v>338391974</v>
      </c>
      <c r="E2403" s="37"/>
      <c r="F2403" s="10">
        <f t="shared" si="76"/>
        <v>0.3542287997566399</v>
      </c>
    </row>
    <row r="2404" spans="1:6" ht="12.75">
      <c r="A2404" s="17" t="s">
        <v>2723</v>
      </c>
      <c r="B2404" s="108">
        <v>102962000</v>
      </c>
      <c r="C2404" s="108"/>
      <c r="D2404" s="108">
        <v>27604885</v>
      </c>
      <c r="E2404" s="17"/>
      <c r="F2404" s="14">
        <f t="shared" si="76"/>
        <v>0.2681075056817078</v>
      </c>
    </row>
    <row r="2405" spans="1:6" ht="12.75">
      <c r="A2405" s="17" t="s">
        <v>2909</v>
      </c>
      <c r="B2405" s="108">
        <v>140107200</v>
      </c>
      <c r="C2405" s="108"/>
      <c r="D2405" s="108">
        <v>33696009</v>
      </c>
      <c r="E2405" s="17"/>
      <c r="F2405" s="14">
        <f t="shared" si="76"/>
        <v>0.24050162304292713</v>
      </c>
    </row>
    <row r="2406" spans="1:6" ht="12.75">
      <c r="A2406" s="17" t="s">
        <v>2724</v>
      </c>
      <c r="B2406" s="108">
        <v>28259500</v>
      </c>
      <c r="C2406" s="108"/>
      <c r="D2406" s="108">
        <v>4832893</v>
      </c>
      <c r="E2406" s="17"/>
      <c r="F2406" s="14">
        <f t="shared" si="76"/>
        <v>0.17101834781224012</v>
      </c>
    </row>
    <row r="2407" spans="1:6" ht="12.75">
      <c r="A2407" s="17" t="s">
        <v>632</v>
      </c>
      <c r="B2407" s="108">
        <v>151007800</v>
      </c>
      <c r="C2407" s="108"/>
      <c r="D2407" s="108">
        <v>23787829</v>
      </c>
      <c r="E2407" s="17"/>
      <c r="F2407" s="14">
        <f t="shared" si="76"/>
        <v>0.15752715422647043</v>
      </c>
    </row>
    <row r="2408" spans="1:6" ht="12.75">
      <c r="A2408" s="17" t="s">
        <v>292</v>
      </c>
      <c r="B2408" s="108">
        <v>83895600</v>
      </c>
      <c r="C2408" s="108"/>
      <c r="D2408" s="108">
        <v>15821743</v>
      </c>
      <c r="E2408" s="17"/>
      <c r="F2408" s="14">
        <f t="shared" si="76"/>
        <v>0.18858847186264835</v>
      </c>
    </row>
    <row r="2409" spans="1:6" ht="12.75">
      <c r="A2409" s="17" t="s">
        <v>2725</v>
      </c>
      <c r="B2409" s="108">
        <v>84708500</v>
      </c>
      <c r="C2409" s="108"/>
      <c r="D2409" s="108">
        <v>13125700</v>
      </c>
      <c r="E2409" s="17"/>
      <c r="F2409" s="14">
        <f t="shared" si="76"/>
        <v>0.15495139212711828</v>
      </c>
    </row>
    <row r="2410" spans="1:6" ht="12.75">
      <c r="A2410" s="17" t="s">
        <v>2726</v>
      </c>
      <c r="B2410" s="108">
        <v>80680600</v>
      </c>
      <c r="C2410" s="108"/>
      <c r="D2410" s="108">
        <v>15645337</v>
      </c>
      <c r="E2410" s="17"/>
      <c r="F2410" s="14">
        <f t="shared" si="76"/>
        <v>0.19391696392937088</v>
      </c>
    </row>
    <row r="2411" spans="1:6" ht="12.75">
      <c r="A2411" s="17" t="s">
        <v>2727</v>
      </c>
      <c r="B2411" s="108">
        <v>91058500</v>
      </c>
      <c r="C2411" s="108"/>
      <c r="D2411" s="108">
        <v>17596778</v>
      </c>
      <c r="E2411" s="17"/>
      <c r="F2411" s="14">
        <f t="shared" si="76"/>
        <v>0.19324695662678387</v>
      </c>
    </row>
    <row r="2412" spans="1:6" ht="12.75">
      <c r="A2412" s="17" t="s">
        <v>907</v>
      </c>
      <c r="B2412" s="108">
        <v>37713300</v>
      </c>
      <c r="C2412" s="108"/>
      <c r="D2412" s="108">
        <v>11576400</v>
      </c>
      <c r="E2412" s="17"/>
      <c r="F2412" s="14">
        <f t="shared" si="76"/>
        <v>0.30695802276650413</v>
      </c>
    </row>
    <row r="2413" spans="1:6" ht="12.75">
      <c r="A2413" s="17" t="s">
        <v>131</v>
      </c>
      <c r="B2413" s="108">
        <v>154899100</v>
      </c>
      <c r="C2413" s="108"/>
      <c r="D2413" s="108">
        <v>174704400</v>
      </c>
      <c r="E2413" s="17"/>
      <c r="F2413" s="14">
        <f t="shared" si="76"/>
        <v>1.1278593613520027</v>
      </c>
    </row>
    <row r="2414" spans="1:6" ht="12.75">
      <c r="A2414" s="38" t="s">
        <v>2728</v>
      </c>
      <c r="B2414" s="108"/>
      <c r="C2414" s="108"/>
      <c r="D2414" s="108"/>
      <c r="E2414" s="17"/>
      <c r="F2414" s="14"/>
    </row>
    <row r="2415" spans="1:6" ht="12.75">
      <c r="A2415" s="8" t="s">
        <v>2729</v>
      </c>
      <c r="B2415" s="110">
        <v>267315000</v>
      </c>
      <c r="C2415" s="110"/>
      <c r="D2415" s="110">
        <v>49013891</v>
      </c>
      <c r="E2415" s="37"/>
      <c r="F2415" s="10">
        <f aca="true" t="shared" si="77" ref="F2415:F2423">SUM(D2415/B2415)</f>
        <v>0.18335630623047716</v>
      </c>
    </row>
    <row r="2416" spans="1:6" ht="12.75">
      <c r="A2416" s="8" t="s">
        <v>2730</v>
      </c>
      <c r="B2416" s="35">
        <f>SUM(B2417:B2418)</f>
        <v>469494700</v>
      </c>
      <c r="C2416" s="35"/>
      <c r="D2416" s="35">
        <f>SUM(D2417:D2418)</f>
        <v>102381044</v>
      </c>
      <c r="E2416" s="37"/>
      <c r="F2416" s="10">
        <f t="shared" si="77"/>
        <v>0.21806645314632944</v>
      </c>
    </row>
    <row r="2417" spans="1:6" ht="12.75">
      <c r="A2417" s="17" t="s">
        <v>2731</v>
      </c>
      <c r="B2417" s="108">
        <v>281588600</v>
      </c>
      <c r="C2417" s="108"/>
      <c r="D2417" s="108">
        <v>63639002</v>
      </c>
      <c r="E2417" s="17"/>
      <c r="F2417" s="14">
        <f t="shared" si="77"/>
        <v>0.2259999232923492</v>
      </c>
    </row>
    <row r="2418" spans="1:6" ht="12.75">
      <c r="A2418" s="17" t="s">
        <v>2732</v>
      </c>
      <c r="B2418" s="108">
        <v>187906100</v>
      </c>
      <c r="C2418" s="108"/>
      <c r="D2418" s="108">
        <v>38742042</v>
      </c>
      <c r="E2418" s="17"/>
      <c r="F2418" s="14">
        <f t="shared" si="77"/>
        <v>0.2061776706557158</v>
      </c>
    </row>
    <row r="2419" spans="1:6" ht="12.75">
      <c r="A2419" s="8" t="s">
        <v>2733</v>
      </c>
      <c r="B2419" s="110">
        <v>1559719200</v>
      </c>
      <c r="C2419" s="110"/>
      <c r="D2419" s="110">
        <v>385911174</v>
      </c>
      <c r="E2419" s="37"/>
      <c r="F2419" s="10">
        <f t="shared" si="77"/>
        <v>0.24742349392121352</v>
      </c>
    </row>
    <row r="2420" spans="1:6" ht="12.75">
      <c r="A2420" s="8" t="s">
        <v>2734</v>
      </c>
      <c r="B2420" s="35">
        <f>SUM(B2421:B2423)</f>
        <v>602992500</v>
      </c>
      <c r="C2420" s="35"/>
      <c r="D2420" s="35">
        <f>SUM(D2421:D2423)</f>
        <v>102729964</v>
      </c>
      <c r="E2420" s="37"/>
      <c r="F2420" s="10">
        <f t="shared" si="77"/>
        <v>0.17036690174421737</v>
      </c>
    </row>
    <row r="2421" spans="1:6" ht="12.75">
      <c r="A2421" s="17" t="s">
        <v>136</v>
      </c>
      <c r="B2421" s="108">
        <v>240603200</v>
      </c>
      <c r="C2421" s="108"/>
      <c r="D2421" s="108">
        <v>43511958</v>
      </c>
      <c r="E2421" s="17"/>
      <c r="F2421" s="14">
        <f t="shared" si="77"/>
        <v>0.18084530047813163</v>
      </c>
    </row>
    <row r="2422" spans="1:6" ht="12.75">
      <c r="A2422" s="17" t="s">
        <v>137</v>
      </c>
      <c r="B2422" s="108">
        <v>218764800</v>
      </c>
      <c r="C2422" s="108"/>
      <c r="D2422" s="108">
        <v>34833590</v>
      </c>
      <c r="E2422" s="17"/>
      <c r="F2422" s="14">
        <f t="shared" si="77"/>
        <v>0.15922849562635305</v>
      </c>
    </row>
    <row r="2423" spans="1:6" ht="12.75">
      <c r="A2423" s="17" t="s">
        <v>138</v>
      </c>
      <c r="B2423" s="108">
        <v>143624500</v>
      </c>
      <c r="C2423" s="108"/>
      <c r="D2423" s="108">
        <v>24384416</v>
      </c>
      <c r="E2423" s="17"/>
      <c r="F2423" s="14">
        <f t="shared" si="77"/>
        <v>0.16977894440015456</v>
      </c>
    </row>
    <row r="2424" spans="1:6" ht="12.75">
      <c r="A2424" s="17"/>
      <c r="B2424" s="29"/>
      <c r="C2424" s="29"/>
      <c r="D2424" s="29"/>
      <c r="E2424" s="17"/>
      <c r="F2424" s="14"/>
    </row>
    <row r="2425" spans="1:6" ht="15.75">
      <c r="A2425" s="22" t="s">
        <v>2015</v>
      </c>
      <c r="B2425" s="35">
        <f>+B2380+B2389+B2392+B2393+B2399+B2403+B2415+B2416+B2419+B2420</f>
        <v>6904165100</v>
      </c>
      <c r="C2425" s="35"/>
      <c r="D2425" s="35">
        <f>+D2380+D2389+D2392+D2393+D2399+D2403+D2415+D2416+D2419+D2420</f>
        <v>1532652250</v>
      </c>
      <c r="E2425" s="37"/>
      <c r="F2425" s="10">
        <f>SUM(D2425/B2425)</f>
        <v>0.22198951325772903</v>
      </c>
    </row>
    <row r="2426" spans="1:6" ht="15.75">
      <c r="A2426" s="22"/>
      <c r="B2426" s="35"/>
      <c r="C2426" s="35"/>
      <c r="D2426" s="35"/>
      <c r="E2426" s="37"/>
      <c r="F2426" s="10"/>
    </row>
    <row r="2427" spans="1:6" ht="12.75">
      <c r="A2427" s="18" t="s">
        <v>139</v>
      </c>
      <c r="B2427" s="131" t="s">
        <v>370</v>
      </c>
      <c r="C2427" s="128"/>
      <c r="D2427" s="128"/>
      <c r="E2427" s="88"/>
      <c r="F2427" s="90" t="s">
        <v>385</v>
      </c>
    </row>
    <row r="2428" spans="1:6" ht="12.75">
      <c r="A2428" s="17" t="s">
        <v>141</v>
      </c>
      <c r="B2428" s="17" t="s">
        <v>1665</v>
      </c>
      <c r="C2428" s="17"/>
      <c r="D2428" s="17"/>
      <c r="E2428" s="36"/>
      <c r="F2428" s="59" t="s">
        <v>371</v>
      </c>
    </row>
    <row r="2429" spans="1:6" ht="12.75">
      <c r="A2429" s="17" t="s">
        <v>143</v>
      </c>
      <c r="B2429" s="17" t="s">
        <v>142</v>
      </c>
      <c r="C2429" s="17"/>
      <c r="D2429" s="17"/>
      <c r="E2429" s="36"/>
      <c r="F2429" s="59" t="s">
        <v>371</v>
      </c>
    </row>
    <row r="2430" spans="1:6" ht="12.75">
      <c r="A2430" s="17" t="s">
        <v>144</v>
      </c>
      <c r="B2430" s="17" t="s">
        <v>142</v>
      </c>
      <c r="C2430" s="17"/>
      <c r="D2430" s="17"/>
      <c r="E2430" s="36"/>
      <c r="F2430" s="59" t="s">
        <v>371</v>
      </c>
    </row>
    <row r="2431" spans="1:6" ht="12.75">
      <c r="A2431" s="17" t="s">
        <v>145</v>
      </c>
      <c r="B2431" s="17" t="s">
        <v>142</v>
      </c>
      <c r="C2431" s="17"/>
      <c r="D2431" s="17"/>
      <c r="E2431" s="36"/>
      <c r="F2431" s="59" t="s">
        <v>371</v>
      </c>
    </row>
    <row r="2433" spans="1:6" ht="12.75">
      <c r="A2433" s="43" t="s">
        <v>146</v>
      </c>
      <c r="B2433" s="44"/>
      <c r="C2433" s="44"/>
      <c r="D2433" s="44"/>
      <c r="E2433" s="44"/>
      <c r="F2433" s="45"/>
    </row>
    <row r="2434" spans="1:6" ht="12.75">
      <c r="A2434" s="46"/>
      <c r="B2434" s="11"/>
      <c r="C2434" s="11"/>
      <c r="D2434" s="11"/>
      <c r="E2434" s="11"/>
      <c r="F2434" s="42"/>
    </row>
    <row r="2435" spans="1:6" ht="12.75">
      <c r="A2435" s="19" t="s">
        <v>977</v>
      </c>
      <c r="B2435" s="5">
        <v>2005</v>
      </c>
      <c r="C2435" s="5" t="s">
        <v>978</v>
      </c>
      <c r="D2435" s="5">
        <v>2005</v>
      </c>
      <c r="E2435" s="19"/>
      <c r="F2435" s="47"/>
    </row>
    <row r="2436" spans="1:6" ht="13.5" thickBot="1">
      <c r="A2436" s="48" t="s">
        <v>979</v>
      </c>
      <c r="B2436" s="49" t="s">
        <v>980</v>
      </c>
      <c r="C2436" s="48"/>
      <c r="D2436" s="48" t="s">
        <v>981</v>
      </c>
      <c r="E2436" s="48"/>
      <c r="F2436" s="50" t="s">
        <v>982</v>
      </c>
    </row>
    <row r="2437" spans="1:6" ht="12.75">
      <c r="A2437" s="11"/>
      <c r="B2437" s="13"/>
      <c r="C2437" s="13"/>
      <c r="D2437" s="13"/>
      <c r="E2437" s="11"/>
      <c r="F2437" s="42"/>
    </row>
    <row r="2438" spans="1:6" ht="12.75">
      <c r="A2438" s="8" t="s">
        <v>1867</v>
      </c>
      <c r="B2438" s="35">
        <f>SUM(B2439:B2443)</f>
        <v>1061556600</v>
      </c>
      <c r="C2438" s="35"/>
      <c r="D2438" s="35">
        <f>SUM(D2439:D2443)</f>
        <v>1357876600</v>
      </c>
      <c r="E2438" s="37"/>
      <c r="F2438" s="10">
        <f aca="true" t="shared" si="78" ref="F2438:F2443">SUM(D2438/B2438)</f>
        <v>1.2791372593792927</v>
      </c>
    </row>
    <row r="2439" spans="1:6" ht="12.75">
      <c r="A2439" s="17" t="s">
        <v>1868</v>
      </c>
      <c r="B2439" s="108">
        <v>65518700</v>
      </c>
      <c r="C2439" s="108"/>
      <c r="D2439" s="108">
        <v>86003800</v>
      </c>
      <c r="E2439" s="17"/>
      <c r="F2439" s="14">
        <f t="shared" si="78"/>
        <v>1.3126603549826232</v>
      </c>
    </row>
    <row r="2440" spans="1:6" ht="12.75">
      <c r="A2440" s="17" t="s">
        <v>1869</v>
      </c>
      <c r="B2440" s="108">
        <v>142763900</v>
      </c>
      <c r="C2440" s="108"/>
      <c r="D2440" s="108">
        <v>184032300</v>
      </c>
      <c r="E2440" s="17"/>
      <c r="F2440" s="14">
        <f t="shared" si="78"/>
        <v>1.289067474340502</v>
      </c>
    </row>
    <row r="2441" spans="1:6" ht="12.75">
      <c r="A2441" s="17" t="s">
        <v>1870</v>
      </c>
      <c r="B2441" s="108">
        <v>551934100</v>
      </c>
      <c r="C2441" s="108"/>
      <c r="D2441" s="108">
        <v>701557900</v>
      </c>
      <c r="E2441" s="17"/>
      <c r="F2441" s="14">
        <f t="shared" si="78"/>
        <v>1.2710899725166465</v>
      </c>
    </row>
    <row r="2442" spans="1:6" ht="12.75">
      <c r="A2442" s="17" t="s">
        <v>1472</v>
      </c>
      <c r="B2442" s="108">
        <v>300965700</v>
      </c>
      <c r="C2442" s="108"/>
      <c r="D2442" s="108">
        <v>385857700</v>
      </c>
      <c r="E2442" s="17"/>
      <c r="F2442" s="14">
        <f t="shared" si="78"/>
        <v>1.2820653649236442</v>
      </c>
    </row>
    <row r="2443" spans="1:6" ht="12.75">
      <c r="A2443" s="17" t="s">
        <v>1868</v>
      </c>
      <c r="B2443" s="108">
        <v>374200</v>
      </c>
      <c r="C2443" s="108"/>
      <c r="D2443" s="108">
        <v>424900</v>
      </c>
      <c r="E2443" s="17"/>
      <c r="F2443" s="14">
        <f t="shared" si="78"/>
        <v>1.135489043292357</v>
      </c>
    </row>
    <row r="2444" spans="1:6" ht="12.75">
      <c r="A2444" s="38" t="s">
        <v>1871</v>
      </c>
      <c r="B2444" s="108"/>
      <c r="C2444" s="108"/>
      <c r="D2444" s="108"/>
      <c r="E2444" s="17"/>
      <c r="F2444" s="14"/>
    </row>
    <row r="2445" spans="1:6" ht="12.75">
      <c r="A2445" s="8" t="s">
        <v>1872</v>
      </c>
      <c r="B2445" s="110">
        <v>269743300</v>
      </c>
      <c r="C2445" s="110"/>
      <c r="D2445" s="110">
        <v>357940900</v>
      </c>
      <c r="E2445" s="37"/>
      <c r="F2445" s="10">
        <f aca="true" t="shared" si="79" ref="F2445:F2487">SUM(D2445/B2445)</f>
        <v>1.3269686401849463</v>
      </c>
    </row>
    <row r="2446" spans="1:6" ht="12.75">
      <c r="A2446" s="8" t="s">
        <v>1873</v>
      </c>
      <c r="B2446" s="35">
        <f>SUM(B2447:B2449)</f>
        <v>1921563100</v>
      </c>
      <c r="C2446" s="35"/>
      <c r="D2446" s="35">
        <f>SUM(D2447:D2449)</f>
        <v>2381640000</v>
      </c>
      <c r="E2446" s="37"/>
      <c r="F2446" s="10">
        <f t="shared" si="79"/>
        <v>1.2394284632130999</v>
      </c>
    </row>
    <row r="2447" spans="1:6" ht="12.75">
      <c r="A2447" s="17" t="s">
        <v>1874</v>
      </c>
      <c r="B2447" s="108">
        <v>1155034900</v>
      </c>
      <c r="C2447" s="108"/>
      <c r="D2447" s="108">
        <v>1436799500</v>
      </c>
      <c r="E2447" s="17"/>
      <c r="F2447" s="14">
        <f t="shared" si="79"/>
        <v>1.2439446634902547</v>
      </c>
    </row>
    <row r="2448" spans="1:6" ht="12.75">
      <c r="A2448" s="17" t="s">
        <v>1875</v>
      </c>
      <c r="B2448" s="108">
        <v>449658000</v>
      </c>
      <c r="C2448" s="108"/>
      <c r="D2448" s="108">
        <v>558007300</v>
      </c>
      <c r="E2448" s="17"/>
      <c r="F2448" s="14">
        <f t="shared" si="79"/>
        <v>1.2409593513292325</v>
      </c>
    </row>
    <row r="2449" spans="1:6" ht="12.75">
      <c r="A2449" s="17" t="s">
        <v>1876</v>
      </c>
      <c r="B2449" s="108">
        <v>316870200</v>
      </c>
      <c r="C2449" s="108"/>
      <c r="D2449" s="108">
        <v>386833200</v>
      </c>
      <c r="E2449" s="17"/>
      <c r="F2449" s="14">
        <f t="shared" si="79"/>
        <v>1.2207938771143516</v>
      </c>
    </row>
    <row r="2450" spans="1:6" ht="12.75">
      <c r="A2450" s="8" t="s">
        <v>1877</v>
      </c>
      <c r="B2450" s="35">
        <f>SUM(B2451:B2454)</f>
        <v>793343400</v>
      </c>
      <c r="C2450" s="35"/>
      <c r="D2450" s="35">
        <f>SUM(D2451:D2454)</f>
        <v>978084300</v>
      </c>
      <c r="E2450" s="37"/>
      <c r="F2450" s="10">
        <f t="shared" si="79"/>
        <v>1.23286372584684</v>
      </c>
    </row>
    <row r="2451" spans="1:6" ht="12.75">
      <c r="A2451" s="17" t="s">
        <v>1878</v>
      </c>
      <c r="B2451" s="108">
        <v>318190000</v>
      </c>
      <c r="C2451" s="108"/>
      <c r="D2451" s="108">
        <v>380794000</v>
      </c>
      <c r="E2451" s="17"/>
      <c r="F2451" s="14">
        <f t="shared" si="79"/>
        <v>1.1967503692762187</v>
      </c>
    </row>
    <row r="2452" spans="1:6" ht="12.75">
      <c r="A2452" s="17" t="s">
        <v>1879</v>
      </c>
      <c r="B2452" s="108">
        <v>76068400</v>
      </c>
      <c r="C2452" s="108"/>
      <c r="D2452" s="108">
        <v>103019200</v>
      </c>
      <c r="E2452" s="17"/>
      <c r="F2452" s="14">
        <f t="shared" si="79"/>
        <v>1.354296922243665</v>
      </c>
    </row>
    <row r="2453" spans="1:6" ht="12.75">
      <c r="A2453" s="17" t="s">
        <v>1880</v>
      </c>
      <c r="B2453" s="108">
        <v>273088000</v>
      </c>
      <c r="C2453" s="108"/>
      <c r="D2453" s="108">
        <v>342210600</v>
      </c>
      <c r="E2453" s="17"/>
      <c r="F2453" s="14">
        <f t="shared" si="79"/>
        <v>1.2531147468947739</v>
      </c>
    </row>
    <row r="2454" spans="1:6" ht="12.75">
      <c r="A2454" s="17" t="s">
        <v>1881</v>
      </c>
      <c r="B2454" s="108">
        <v>125997000</v>
      </c>
      <c r="C2454" s="108"/>
      <c r="D2454" s="108">
        <v>152060500</v>
      </c>
      <c r="E2454" s="17"/>
      <c r="F2454" s="14">
        <f t="shared" si="79"/>
        <v>1.206858099796027</v>
      </c>
    </row>
    <row r="2455" spans="1:6" ht="12.75">
      <c r="A2455" s="8" t="s">
        <v>1027</v>
      </c>
      <c r="B2455" s="35">
        <f>SUM(B2456:B2461)</f>
        <v>1474111500</v>
      </c>
      <c r="C2455" s="35"/>
      <c r="D2455" s="35">
        <f>SUM(D2456:D2461)</f>
        <v>1837071300</v>
      </c>
      <c r="E2455" s="37"/>
      <c r="F2455" s="10">
        <f t="shared" si="79"/>
        <v>1.2462227585905137</v>
      </c>
    </row>
    <row r="2456" spans="1:6" ht="12.75">
      <c r="A2456" s="17" t="s">
        <v>585</v>
      </c>
      <c r="B2456" s="108">
        <v>298924100</v>
      </c>
      <c r="C2456" s="108"/>
      <c r="D2456" s="108">
        <v>383448000</v>
      </c>
      <c r="E2456" s="17"/>
      <c r="F2456" s="14">
        <f t="shared" si="79"/>
        <v>1.2827604064041676</v>
      </c>
    </row>
    <row r="2457" spans="1:6" ht="12.75">
      <c r="A2457" s="17" t="s">
        <v>666</v>
      </c>
      <c r="B2457" s="108">
        <v>197696000</v>
      </c>
      <c r="C2457" s="108"/>
      <c r="D2457" s="108">
        <v>254738200</v>
      </c>
      <c r="E2457" s="17"/>
      <c r="F2457" s="14">
        <f t="shared" si="79"/>
        <v>1.2885349223049531</v>
      </c>
    </row>
    <row r="2458" spans="1:6" ht="12.75">
      <c r="A2458" s="17" t="s">
        <v>2265</v>
      </c>
      <c r="B2458" s="108">
        <v>354338900</v>
      </c>
      <c r="C2458" s="108"/>
      <c r="D2458" s="108">
        <v>419300800</v>
      </c>
      <c r="E2458" s="17"/>
      <c r="F2458" s="14">
        <f t="shared" si="79"/>
        <v>1.183332679533633</v>
      </c>
    </row>
    <row r="2459" spans="1:6" ht="12.75">
      <c r="A2459" s="17" t="s">
        <v>1028</v>
      </c>
      <c r="B2459" s="108">
        <v>303183600</v>
      </c>
      <c r="C2459" s="108"/>
      <c r="D2459" s="108">
        <v>377692200</v>
      </c>
      <c r="E2459" s="17"/>
      <c r="F2459" s="14">
        <f t="shared" si="79"/>
        <v>1.2457540579371706</v>
      </c>
    </row>
    <row r="2460" spans="1:6" ht="12.75">
      <c r="A2460" s="17" t="s">
        <v>1029</v>
      </c>
      <c r="B2460" s="108">
        <v>278665900</v>
      </c>
      <c r="C2460" s="108"/>
      <c r="D2460" s="108">
        <v>344175700</v>
      </c>
      <c r="E2460" s="17"/>
      <c r="F2460" s="14">
        <f t="shared" si="79"/>
        <v>1.2350836611153355</v>
      </c>
    </row>
    <row r="2461" spans="1:6" ht="12.75">
      <c r="A2461" s="17" t="s">
        <v>1030</v>
      </c>
      <c r="B2461" s="108">
        <v>41303000</v>
      </c>
      <c r="C2461" s="108"/>
      <c r="D2461" s="108">
        <v>57716400</v>
      </c>
      <c r="E2461" s="17"/>
      <c r="F2461" s="14">
        <f t="shared" si="79"/>
        <v>1.3973900200953926</v>
      </c>
    </row>
    <row r="2462" spans="1:6" ht="12.75">
      <c r="A2462" s="8" t="s">
        <v>1031</v>
      </c>
      <c r="B2462" s="35">
        <f>SUM(B2463:B2466)</f>
        <v>1171820300</v>
      </c>
      <c r="C2462" s="35"/>
      <c r="D2462" s="35">
        <f>SUM(D2463:D2466)</f>
        <v>1466434100</v>
      </c>
      <c r="E2462" s="37"/>
      <c r="F2462" s="10">
        <f t="shared" si="79"/>
        <v>1.2514155114056311</v>
      </c>
    </row>
    <row r="2463" spans="1:6" ht="12.75">
      <c r="A2463" s="17" t="s">
        <v>1032</v>
      </c>
      <c r="B2463" s="108">
        <v>125977500</v>
      </c>
      <c r="C2463" s="108"/>
      <c r="D2463" s="108">
        <v>156275500</v>
      </c>
      <c r="E2463" s="17"/>
      <c r="F2463" s="14">
        <f t="shared" si="79"/>
        <v>1.2405032644718303</v>
      </c>
    </row>
    <row r="2464" spans="1:6" ht="12.75">
      <c r="A2464" s="17" t="s">
        <v>2735</v>
      </c>
      <c r="B2464" s="108">
        <v>354854400</v>
      </c>
      <c r="C2464" s="108"/>
      <c r="D2464" s="108">
        <v>453768800</v>
      </c>
      <c r="E2464" s="17"/>
      <c r="F2464" s="14">
        <f t="shared" si="79"/>
        <v>1.278746437975688</v>
      </c>
    </row>
    <row r="2465" spans="1:6" ht="12.75">
      <c r="A2465" s="17" t="s">
        <v>1881</v>
      </c>
      <c r="B2465" s="108">
        <v>318286600</v>
      </c>
      <c r="C2465" s="108"/>
      <c r="D2465" s="108">
        <v>397695600</v>
      </c>
      <c r="E2465" s="17"/>
      <c r="F2465" s="14">
        <f t="shared" si="79"/>
        <v>1.2494889825710538</v>
      </c>
    </row>
    <row r="2466" spans="1:6" ht="12.75">
      <c r="A2466" s="17" t="s">
        <v>2736</v>
      </c>
      <c r="B2466" s="108">
        <v>372701800</v>
      </c>
      <c r="C2466" s="108"/>
      <c r="D2466" s="108">
        <v>458694200</v>
      </c>
      <c r="E2466" s="17"/>
      <c r="F2466" s="14">
        <f t="shared" si="79"/>
        <v>1.2307270852998295</v>
      </c>
    </row>
    <row r="2467" spans="1:6" ht="12.75">
      <c r="A2467" s="8" t="s">
        <v>2737</v>
      </c>
      <c r="B2467" s="35">
        <f>SUM(B2468:B2471)</f>
        <v>1323780500</v>
      </c>
      <c r="C2467" s="35"/>
      <c r="D2467" s="35">
        <f>SUM(D2468:D2471)</f>
        <v>1658097700</v>
      </c>
      <c r="E2467" s="37"/>
      <c r="F2467" s="10">
        <f t="shared" si="79"/>
        <v>1.2525473067476065</v>
      </c>
    </row>
    <row r="2468" spans="1:6" ht="12.75">
      <c r="A2468" s="17" t="s">
        <v>149</v>
      </c>
      <c r="B2468" s="108">
        <v>146436400</v>
      </c>
      <c r="C2468" s="108"/>
      <c r="D2468" s="108">
        <v>192170900</v>
      </c>
      <c r="E2468" s="17"/>
      <c r="F2468" s="14">
        <f t="shared" si="79"/>
        <v>1.3123164732266022</v>
      </c>
    </row>
    <row r="2469" spans="1:6" ht="12.75">
      <c r="A2469" s="17" t="s">
        <v>2592</v>
      </c>
      <c r="B2469" s="108">
        <v>248968800</v>
      </c>
      <c r="C2469" s="108"/>
      <c r="D2469" s="108">
        <v>311837500</v>
      </c>
      <c r="E2469" s="17"/>
      <c r="F2469" s="14">
        <f t="shared" si="79"/>
        <v>1.252516379562419</v>
      </c>
    </row>
    <row r="2470" spans="1:6" ht="12.75">
      <c r="A2470" s="17" t="s">
        <v>150</v>
      </c>
      <c r="B2470" s="108">
        <v>516767300</v>
      </c>
      <c r="C2470" s="108"/>
      <c r="D2470" s="108">
        <v>664415200</v>
      </c>
      <c r="E2470" s="17"/>
      <c r="F2470" s="14">
        <f t="shared" si="79"/>
        <v>1.285714479224982</v>
      </c>
    </row>
    <row r="2471" spans="1:6" ht="12.75">
      <c r="A2471" s="17" t="s">
        <v>151</v>
      </c>
      <c r="B2471" s="108">
        <v>411608000</v>
      </c>
      <c r="C2471" s="108"/>
      <c r="D2471" s="108">
        <v>489674100</v>
      </c>
      <c r="E2471" s="17"/>
      <c r="F2471" s="14">
        <f t="shared" si="79"/>
        <v>1.1896612796641464</v>
      </c>
    </row>
    <row r="2472" spans="1:6" ht="12.75">
      <c r="A2472" s="8" t="s">
        <v>152</v>
      </c>
      <c r="B2472" s="35">
        <f>SUM(B2473:B2476)</f>
        <v>2589060700</v>
      </c>
      <c r="C2472" s="35"/>
      <c r="D2472" s="35">
        <f>SUM(D2473:D2476)</f>
        <v>3285458900</v>
      </c>
      <c r="E2472" s="37"/>
      <c r="F2472" s="10">
        <f t="shared" si="79"/>
        <v>1.2689771622581116</v>
      </c>
    </row>
    <row r="2473" spans="1:6" ht="12.75">
      <c r="A2473" s="17" t="s">
        <v>153</v>
      </c>
      <c r="B2473" s="108">
        <v>1538954000</v>
      </c>
      <c r="C2473" s="108"/>
      <c r="D2473" s="108">
        <v>1960917800</v>
      </c>
      <c r="E2473" s="17"/>
      <c r="F2473" s="14">
        <f t="shared" si="79"/>
        <v>1.2741887021964269</v>
      </c>
    </row>
    <row r="2474" spans="1:6" ht="12.75">
      <c r="A2474" s="17" t="s">
        <v>154</v>
      </c>
      <c r="B2474" s="108">
        <v>182190100</v>
      </c>
      <c r="C2474" s="108"/>
      <c r="D2474" s="108">
        <v>238682100</v>
      </c>
      <c r="E2474" s="17"/>
      <c r="F2474" s="14">
        <f t="shared" si="79"/>
        <v>1.3100717327670384</v>
      </c>
    </row>
    <row r="2475" spans="1:6" ht="12.75">
      <c r="A2475" s="17" t="s">
        <v>155</v>
      </c>
      <c r="B2475" s="108">
        <v>104273600</v>
      </c>
      <c r="C2475" s="108"/>
      <c r="D2475" s="108">
        <v>130839900</v>
      </c>
      <c r="E2475" s="17"/>
      <c r="F2475" s="14">
        <f t="shared" si="79"/>
        <v>1.254774938239401</v>
      </c>
    </row>
    <row r="2476" spans="1:6" ht="12.75">
      <c r="A2476" s="17" t="s">
        <v>156</v>
      </c>
      <c r="B2476" s="108">
        <v>763643000</v>
      </c>
      <c r="C2476" s="108"/>
      <c r="D2476" s="108">
        <v>955019100</v>
      </c>
      <c r="E2476" s="17"/>
      <c r="F2476" s="14">
        <f t="shared" si="79"/>
        <v>1.2506093816089456</v>
      </c>
    </row>
    <row r="2477" spans="1:6" ht="12.75">
      <c r="A2477" s="8" t="s">
        <v>157</v>
      </c>
      <c r="B2477" s="35">
        <f>SUM(B2478:B2480)</f>
        <v>1251644400</v>
      </c>
      <c r="C2477" s="35"/>
      <c r="D2477" s="35">
        <f>SUM(D2478:D2480)</f>
        <v>1475130300</v>
      </c>
      <c r="E2477" s="37"/>
      <c r="F2477" s="10">
        <f t="shared" si="79"/>
        <v>1.1785538288670487</v>
      </c>
    </row>
    <row r="2478" spans="1:6" ht="12.75">
      <c r="A2478" s="17" t="s">
        <v>158</v>
      </c>
      <c r="B2478" s="108">
        <v>123435300</v>
      </c>
      <c r="C2478" s="108"/>
      <c r="D2478" s="108">
        <v>158235900</v>
      </c>
      <c r="E2478" s="17"/>
      <c r="F2478" s="14">
        <f t="shared" si="79"/>
        <v>1.2819339362402813</v>
      </c>
    </row>
    <row r="2479" spans="1:6" ht="12.75">
      <c r="A2479" s="17" t="s">
        <v>159</v>
      </c>
      <c r="B2479" s="108">
        <v>232458400</v>
      </c>
      <c r="C2479" s="108"/>
      <c r="D2479" s="108">
        <v>267231600</v>
      </c>
      <c r="E2479" s="17"/>
      <c r="F2479" s="14">
        <f t="shared" si="79"/>
        <v>1.149588915694163</v>
      </c>
    </row>
    <row r="2480" spans="1:6" ht="12.75">
      <c r="A2480" s="17" t="s">
        <v>160</v>
      </c>
      <c r="B2480" s="108">
        <v>895750700</v>
      </c>
      <c r="C2480" s="108"/>
      <c r="D2480" s="108">
        <v>1049662800</v>
      </c>
      <c r="E2480" s="17"/>
      <c r="F2480" s="14">
        <f t="shared" si="79"/>
        <v>1.171824705244439</v>
      </c>
    </row>
    <row r="2481" spans="1:6" ht="12.75">
      <c r="A2481" s="8" t="s">
        <v>161</v>
      </c>
      <c r="B2481" s="35">
        <f>SUM(B2482:B2483)</f>
        <v>2041480200</v>
      </c>
      <c r="C2481" s="35"/>
      <c r="D2481" s="35">
        <f>SUM(D2482:D2483)</f>
        <v>2572133800</v>
      </c>
      <c r="E2481" s="37"/>
      <c r="F2481" s="10">
        <f t="shared" si="79"/>
        <v>1.259935707434243</v>
      </c>
    </row>
    <row r="2482" spans="1:6" ht="12.75">
      <c r="A2482" s="17" t="s">
        <v>162</v>
      </c>
      <c r="B2482" s="108">
        <v>1436676800</v>
      </c>
      <c r="C2482" s="108"/>
      <c r="D2482" s="108">
        <v>1809189600</v>
      </c>
      <c r="E2482" s="17"/>
      <c r="F2482" s="14">
        <f t="shared" si="79"/>
        <v>1.2592878231206908</v>
      </c>
    </row>
    <row r="2483" spans="1:6" ht="12.75">
      <c r="A2483" s="17" t="s">
        <v>2603</v>
      </c>
      <c r="B2483" s="108">
        <v>604803400</v>
      </c>
      <c r="C2483" s="108"/>
      <c r="D2483" s="108">
        <v>762944200</v>
      </c>
      <c r="E2483" s="17"/>
      <c r="F2483" s="14">
        <f t="shared" si="79"/>
        <v>1.2614747205455525</v>
      </c>
    </row>
    <row r="2484" spans="1:6" ht="12.75">
      <c r="A2484" s="8" t="s">
        <v>163</v>
      </c>
      <c r="B2484" s="35">
        <f>SUM(B2485:B2487)</f>
        <v>1040691600</v>
      </c>
      <c r="C2484" s="35"/>
      <c r="D2484" s="35">
        <f>SUM(D2485:D2487)</f>
        <v>1282988300</v>
      </c>
      <c r="E2484" s="37"/>
      <c r="F2484" s="10">
        <f t="shared" si="79"/>
        <v>1.232822769012453</v>
      </c>
    </row>
    <row r="2485" spans="1:6" ht="12.75">
      <c r="A2485" s="17" t="s">
        <v>164</v>
      </c>
      <c r="B2485" s="108">
        <v>186624700</v>
      </c>
      <c r="C2485" s="108"/>
      <c r="D2485" s="108">
        <v>246059800</v>
      </c>
      <c r="E2485" s="17"/>
      <c r="F2485" s="14">
        <f t="shared" si="79"/>
        <v>1.3184739211904961</v>
      </c>
    </row>
    <row r="2486" spans="1:6" ht="12.75">
      <c r="A2486" s="17" t="s">
        <v>663</v>
      </c>
      <c r="B2486" s="108">
        <v>389628700</v>
      </c>
      <c r="C2486" s="108"/>
      <c r="D2486" s="108">
        <v>468933100</v>
      </c>
      <c r="E2486" s="17"/>
      <c r="F2486" s="14">
        <f t="shared" si="79"/>
        <v>1.2035383943739257</v>
      </c>
    </row>
    <row r="2487" spans="1:6" ht="12.75">
      <c r="A2487" s="17" t="s">
        <v>165</v>
      </c>
      <c r="B2487" s="108">
        <v>464438200</v>
      </c>
      <c r="C2487" s="108"/>
      <c r="D2487" s="108">
        <v>567995400</v>
      </c>
      <c r="E2487" s="17"/>
      <c r="F2487" s="14">
        <f t="shared" si="79"/>
        <v>1.2229730457141552</v>
      </c>
    </row>
    <row r="2489" spans="1:6" ht="12.75">
      <c r="A2489" s="43" t="s">
        <v>146</v>
      </c>
      <c r="B2489" s="44"/>
      <c r="C2489" s="44"/>
      <c r="D2489" s="44"/>
      <c r="E2489" s="44"/>
      <c r="F2489" s="45"/>
    </row>
    <row r="2490" spans="1:6" ht="12.75">
      <c r="A2490" s="46"/>
      <c r="B2490" s="11"/>
      <c r="C2490" s="11"/>
      <c r="D2490" s="11"/>
      <c r="E2490" s="11"/>
      <c r="F2490" s="42"/>
    </row>
    <row r="2491" spans="1:6" ht="12.75">
      <c r="A2491" s="19" t="s">
        <v>977</v>
      </c>
      <c r="B2491" s="5">
        <v>2005</v>
      </c>
      <c r="C2491" s="5" t="s">
        <v>978</v>
      </c>
      <c r="D2491" s="5">
        <v>2005</v>
      </c>
      <c r="E2491" s="19"/>
      <c r="F2491" s="47"/>
    </row>
    <row r="2492" spans="1:6" ht="13.5" thickBot="1">
      <c r="A2492" s="48" t="s">
        <v>979</v>
      </c>
      <c r="B2492" s="49" t="s">
        <v>980</v>
      </c>
      <c r="C2492" s="48"/>
      <c r="D2492" s="48" t="s">
        <v>981</v>
      </c>
      <c r="E2492" s="48"/>
      <c r="F2492" s="50" t="s">
        <v>982</v>
      </c>
    </row>
    <row r="2493" spans="1:6" ht="12.75">
      <c r="A2493" s="19"/>
      <c r="B2493" s="19"/>
      <c r="C2493" s="19"/>
      <c r="D2493" s="19"/>
      <c r="E2493" s="19"/>
      <c r="F2493" s="47"/>
    </row>
    <row r="2494" spans="1:6" ht="12.75">
      <c r="A2494" s="8" t="s">
        <v>166</v>
      </c>
      <c r="B2494" s="110">
        <v>2182358400</v>
      </c>
      <c r="C2494" s="110"/>
      <c r="D2494" s="110">
        <v>2766679900</v>
      </c>
      <c r="E2494" s="37"/>
      <c r="F2494" s="10">
        <f aca="true" t="shared" si="80" ref="F2494:F2518">SUM(D2494/B2494)</f>
        <v>1.267747726496253</v>
      </c>
    </row>
    <row r="2495" spans="1:6" ht="12.75">
      <c r="A2495" s="8" t="s">
        <v>167</v>
      </c>
      <c r="B2495" s="35">
        <f>SUM(B2496:B2500)</f>
        <v>1713913600</v>
      </c>
      <c r="C2495" s="35"/>
      <c r="D2495" s="35">
        <f>SUM(D2496:D2500)</f>
        <v>2104523200</v>
      </c>
      <c r="E2495" s="37"/>
      <c r="F2495" s="10">
        <f t="shared" si="80"/>
        <v>1.2279050705939902</v>
      </c>
    </row>
    <row r="2496" spans="1:6" ht="12.75">
      <c r="A2496" s="17" t="s">
        <v>168</v>
      </c>
      <c r="B2496" s="108">
        <v>159420000</v>
      </c>
      <c r="C2496" s="108"/>
      <c r="D2496" s="108">
        <v>204733300</v>
      </c>
      <c r="E2496" s="17"/>
      <c r="F2496" s="14">
        <f t="shared" si="80"/>
        <v>1.2842384895245265</v>
      </c>
    </row>
    <row r="2497" spans="1:6" ht="12.75">
      <c r="A2497" s="17" t="s">
        <v>2077</v>
      </c>
      <c r="B2497" s="108">
        <v>872207800</v>
      </c>
      <c r="C2497" s="108"/>
      <c r="D2497" s="108">
        <v>1057195000</v>
      </c>
      <c r="E2497" s="17"/>
      <c r="F2497" s="14">
        <f t="shared" si="80"/>
        <v>1.212090742595973</v>
      </c>
    </row>
    <row r="2498" spans="1:6" ht="12.75">
      <c r="A2498" s="17" t="s">
        <v>169</v>
      </c>
      <c r="B2498" s="108">
        <v>249626900</v>
      </c>
      <c r="C2498" s="108"/>
      <c r="D2498" s="108">
        <v>296661500</v>
      </c>
      <c r="E2498" s="17"/>
      <c r="F2498" s="14">
        <f t="shared" si="80"/>
        <v>1.1884195974071705</v>
      </c>
    </row>
    <row r="2499" spans="1:6" ht="12.75">
      <c r="A2499" s="17" t="s">
        <v>170</v>
      </c>
      <c r="B2499" s="108">
        <v>207347900</v>
      </c>
      <c r="C2499" s="108"/>
      <c r="D2499" s="108">
        <v>264219200</v>
      </c>
      <c r="E2499" s="17"/>
      <c r="F2499" s="14">
        <f t="shared" si="80"/>
        <v>1.2742796044715186</v>
      </c>
    </row>
    <row r="2500" spans="1:6" ht="12.75">
      <c r="A2500" s="17" t="s">
        <v>2762</v>
      </c>
      <c r="B2500" s="108">
        <v>225311000</v>
      </c>
      <c r="C2500" s="108"/>
      <c r="D2500" s="108">
        <v>281714200</v>
      </c>
      <c r="E2500" s="17"/>
      <c r="F2500" s="14">
        <f t="shared" si="80"/>
        <v>1.250334870467931</v>
      </c>
    </row>
    <row r="2501" spans="1:6" ht="12.75">
      <c r="A2501" s="8" t="s">
        <v>2763</v>
      </c>
      <c r="B2501" s="35">
        <f>SUM(B2502:B2504)</f>
        <v>903394400</v>
      </c>
      <c r="C2501" s="35"/>
      <c r="D2501" s="35">
        <f>SUM(D2502:D2504)</f>
        <v>1071782500</v>
      </c>
      <c r="E2501" s="37"/>
      <c r="F2501" s="10">
        <f t="shared" si="80"/>
        <v>1.1863948902052082</v>
      </c>
    </row>
    <row r="2502" spans="1:6" ht="12.75">
      <c r="A2502" s="17" t="s">
        <v>2764</v>
      </c>
      <c r="B2502" s="108">
        <v>238581000</v>
      </c>
      <c r="C2502" s="108"/>
      <c r="D2502" s="108">
        <v>278586800</v>
      </c>
      <c r="E2502" s="17"/>
      <c r="F2502" s="14">
        <f t="shared" si="80"/>
        <v>1.1676822546640344</v>
      </c>
    </row>
    <row r="2503" spans="1:6" ht="12.75">
      <c r="A2503" s="17" t="s">
        <v>2765</v>
      </c>
      <c r="B2503" s="108">
        <v>223886100</v>
      </c>
      <c r="C2503" s="108"/>
      <c r="D2503" s="108">
        <v>257460100</v>
      </c>
      <c r="E2503" s="17"/>
      <c r="F2503" s="14">
        <f t="shared" si="80"/>
        <v>1.1499601806454265</v>
      </c>
    </row>
    <row r="2504" spans="1:6" ht="12.75">
      <c r="A2504" s="17" t="s">
        <v>2766</v>
      </c>
      <c r="B2504" s="108">
        <v>440927300</v>
      </c>
      <c r="C2504" s="108"/>
      <c r="D2504" s="108">
        <v>535735600</v>
      </c>
      <c r="E2504" s="17"/>
      <c r="F2504" s="14">
        <f t="shared" si="80"/>
        <v>1.2150202539058026</v>
      </c>
    </row>
    <row r="2505" spans="1:6" ht="12.75">
      <c r="A2505" s="8" t="s">
        <v>2767</v>
      </c>
      <c r="B2505" s="35">
        <f>SUM(B2506:B2514)</f>
        <v>1391346000</v>
      </c>
      <c r="C2505" s="35"/>
      <c r="D2505" s="35">
        <f>SUM(D2506:D2514)</f>
        <v>1620055700</v>
      </c>
      <c r="E2505" s="37"/>
      <c r="F2505" s="10">
        <f t="shared" si="80"/>
        <v>1.1643801757434886</v>
      </c>
    </row>
    <row r="2506" spans="1:6" ht="12.75">
      <c r="A2506" s="17" t="s">
        <v>2768</v>
      </c>
      <c r="B2506" s="108">
        <v>120069800</v>
      </c>
      <c r="C2506" s="108"/>
      <c r="D2506" s="108">
        <v>139246700</v>
      </c>
      <c r="E2506" s="17"/>
      <c r="F2506" s="14">
        <f t="shared" si="80"/>
        <v>1.159714599341383</v>
      </c>
    </row>
    <row r="2507" spans="1:6" ht="12.75">
      <c r="A2507" s="17" t="s">
        <v>2201</v>
      </c>
      <c r="B2507" s="108">
        <v>168186200</v>
      </c>
      <c r="C2507" s="108"/>
      <c r="D2507" s="108">
        <v>191594700</v>
      </c>
      <c r="E2507" s="17"/>
      <c r="F2507" s="14">
        <f t="shared" si="80"/>
        <v>1.1391820494190368</v>
      </c>
    </row>
    <row r="2508" spans="1:6" ht="12.75">
      <c r="A2508" s="17" t="s">
        <v>2769</v>
      </c>
      <c r="B2508" s="108">
        <v>156274700</v>
      </c>
      <c r="C2508" s="108"/>
      <c r="D2508" s="108">
        <v>177327300</v>
      </c>
      <c r="E2508" s="17"/>
      <c r="F2508" s="14">
        <f t="shared" si="80"/>
        <v>1.134715344198389</v>
      </c>
    </row>
    <row r="2509" spans="1:6" ht="12.75">
      <c r="A2509" s="17" t="s">
        <v>2770</v>
      </c>
      <c r="B2509" s="108">
        <v>194591900</v>
      </c>
      <c r="C2509" s="108"/>
      <c r="D2509" s="108">
        <v>216344900</v>
      </c>
      <c r="E2509" s="17"/>
      <c r="F2509" s="14">
        <f t="shared" si="80"/>
        <v>1.11178779795048</v>
      </c>
    </row>
    <row r="2510" spans="1:6" ht="12.75">
      <c r="A2510" s="17" t="s">
        <v>2771</v>
      </c>
      <c r="B2510" s="108">
        <v>81326100</v>
      </c>
      <c r="C2510" s="108"/>
      <c r="D2510" s="108">
        <v>97212100</v>
      </c>
      <c r="E2510" s="17"/>
      <c r="F2510" s="14">
        <f t="shared" si="80"/>
        <v>1.1953370443191054</v>
      </c>
    </row>
    <row r="2511" spans="1:6" ht="12.75">
      <c r="A2511" s="17" t="s">
        <v>2772</v>
      </c>
      <c r="B2511" s="108">
        <v>123961400</v>
      </c>
      <c r="C2511" s="108"/>
      <c r="D2511" s="108">
        <v>145434400</v>
      </c>
      <c r="E2511" s="17"/>
      <c r="F2511" s="14">
        <f t="shared" si="80"/>
        <v>1.1732232775686624</v>
      </c>
    </row>
    <row r="2512" spans="1:6" ht="12.75">
      <c r="A2512" s="17" t="s">
        <v>2773</v>
      </c>
      <c r="B2512" s="108">
        <v>173095900</v>
      </c>
      <c r="C2512" s="108"/>
      <c r="D2512" s="108">
        <v>206132100</v>
      </c>
      <c r="E2512" s="17"/>
      <c r="F2512" s="14">
        <f t="shared" si="80"/>
        <v>1.190854896043176</v>
      </c>
    </row>
    <row r="2513" spans="1:6" ht="12.75">
      <c r="A2513" s="17" t="s">
        <v>2774</v>
      </c>
      <c r="B2513" s="108">
        <v>272595800</v>
      </c>
      <c r="C2513" s="108"/>
      <c r="D2513" s="108">
        <v>323536800</v>
      </c>
      <c r="E2513" s="17"/>
      <c r="F2513" s="14">
        <f t="shared" si="80"/>
        <v>1.1868737522735127</v>
      </c>
    </row>
    <row r="2514" spans="1:6" ht="12.75">
      <c r="A2514" s="17" t="s">
        <v>2775</v>
      </c>
      <c r="B2514" s="108">
        <v>101244200</v>
      </c>
      <c r="C2514" s="108"/>
      <c r="D2514" s="108">
        <v>123226700</v>
      </c>
      <c r="E2514" s="17"/>
      <c r="F2514" s="14">
        <f t="shared" si="80"/>
        <v>1.2171235488057588</v>
      </c>
    </row>
    <row r="2515" spans="1:6" ht="12.75">
      <c r="A2515" s="8" t="s">
        <v>2776</v>
      </c>
      <c r="B2515" s="35">
        <f>SUM(B2516:B2518)</f>
        <v>1396804200</v>
      </c>
      <c r="C2515" s="35"/>
      <c r="D2515" s="35">
        <f>SUM(D2516:D2518)</f>
        <v>1793097900</v>
      </c>
      <c r="E2515" s="37"/>
      <c r="F2515" s="10">
        <f t="shared" si="80"/>
        <v>1.2837145678685673</v>
      </c>
    </row>
    <row r="2516" spans="1:6" ht="12.75">
      <c r="A2516" s="17" t="s">
        <v>1063</v>
      </c>
      <c r="B2516" s="108">
        <v>182084200</v>
      </c>
      <c r="C2516" s="108"/>
      <c r="D2516" s="108">
        <v>236369400</v>
      </c>
      <c r="E2516" s="17"/>
      <c r="F2516" s="14">
        <f t="shared" si="80"/>
        <v>1.2981324024819287</v>
      </c>
    </row>
    <row r="2517" spans="1:6" ht="12.75">
      <c r="A2517" s="17" t="s">
        <v>2777</v>
      </c>
      <c r="B2517" s="108">
        <v>376758300</v>
      </c>
      <c r="C2517" s="108"/>
      <c r="D2517" s="108">
        <v>478334000</v>
      </c>
      <c r="E2517" s="17"/>
      <c r="F2517" s="14">
        <f t="shared" si="80"/>
        <v>1.2696044121655714</v>
      </c>
    </row>
    <row r="2518" spans="1:6" ht="12.75">
      <c r="A2518" s="17" t="s">
        <v>2495</v>
      </c>
      <c r="B2518" s="108">
        <v>837961700</v>
      </c>
      <c r="C2518" s="108"/>
      <c r="D2518" s="108">
        <v>1078394500</v>
      </c>
      <c r="E2518" s="17"/>
      <c r="F2518" s="14">
        <f t="shared" si="80"/>
        <v>1.2869257628361774</v>
      </c>
    </row>
    <row r="2519" spans="1:6" ht="12.75">
      <c r="A2519" s="17"/>
      <c r="B2519" s="29"/>
      <c r="C2519" s="29"/>
      <c r="D2519" s="29"/>
      <c r="E2519" s="17"/>
      <c r="F2519" s="14"/>
    </row>
    <row r="2520" spans="1:6" ht="12.75">
      <c r="A2520" s="17"/>
      <c r="B2520" s="17"/>
      <c r="C2520" s="17"/>
      <c r="D2520" s="17"/>
      <c r="E2520" s="17"/>
      <c r="F2520" s="14"/>
    </row>
    <row r="2521" spans="1:6" ht="15.75">
      <c r="A2521" s="22" t="s">
        <v>2015</v>
      </c>
      <c r="B2521" s="35">
        <f>+B2438+B2445+B2446+B2450+B2455+B2462+B2467+B2472+B2477+B2481+B2484+B2494+B2495+B2501+B2505+B2515</f>
        <v>22526612200</v>
      </c>
      <c r="C2521" s="35"/>
      <c r="D2521" s="35">
        <f>+D2438+D2445+D2446+D2450+D2455+D2462+D2467+D2472+D2477+D2481+D2484+D2494+D2495+D2501+D2505+D2515</f>
        <v>28008995400</v>
      </c>
      <c r="E2521" s="37"/>
      <c r="F2521" s="10">
        <f>SUM(D2521/B2521)</f>
        <v>1.2433736218888698</v>
      </c>
    </row>
    <row r="2522" spans="1:6" ht="15.75">
      <c r="A2522" s="22"/>
      <c r="B2522" s="61"/>
      <c r="C2522" s="61"/>
      <c r="D2522" s="61"/>
      <c r="E2522" s="59"/>
      <c r="F2522" s="14"/>
    </row>
    <row r="2523" spans="1:6" ht="15.75">
      <c r="A2523" s="22"/>
      <c r="B2523" s="61"/>
      <c r="C2523" s="61"/>
      <c r="D2523" s="61"/>
      <c r="E2523" s="59"/>
      <c r="F2523" s="83"/>
    </row>
    <row r="2524" spans="1:6" ht="15.75">
      <c r="A2524" s="22"/>
      <c r="B2524" s="61"/>
      <c r="C2524" s="61"/>
      <c r="D2524" s="61"/>
      <c r="E2524" s="59"/>
      <c r="F2524" s="83"/>
    </row>
    <row r="2525" spans="1:6" ht="12.75">
      <c r="A2525" s="17"/>
      <c r="B2525" s="17"/>
      <c r="C2525" s="17"/>
      <c r="D2525" s="17"/>
      <c r="E2525" s="17"/>
      <c r="F2525" s="31"/>
    </row>
    <row r="2527" spans="1:6" ht="12.75">
      <c r="A2527" s="17" t="s">
        <v>1033</v>
      </c>
      <c r="B2527" s="17" t="s">
        <v>2778</v>
      </c>
      <c r="C2527" s="17"/>
      <c r="D2527" s="17"/>
      <c r="E2527" s="126" t="s">
        <v>373</v>
      </c>
      <c r="F2527" s="127"/>
    </row>
    <row r="2528" spans="1:6" ht="12.75">
      <c r="A2528" s="17" t="s">
        <v>2779</v>
      </c>
      <c r="B2528" s="17" t="s">
        <v>2780</v>
      </c>
      <c r="C2528" s="17"/>
      <c r="D2528" s="17"/>
      <c r="E2528" s="124" t="s">
        <v>372</v>
      </c>
      <c r="F2528" s="132"/>
    </row>
    <row r="2529" spans="1:6" ht="12.75">
      <c r="A2529" s="17" t="s">
        <v>2781</v>
      </c>
      <c r="B2529" s="17" t="s">
        <v>2780</v>
      </c>
      <c r="C2529" s="17"/>
      <c r="D2529" s="17"/>
      <c r="E2529" s="124" t="s">
        <v>2424</v>
      </c>
      <c r="F2529" s="132"/>
    </row>
    <row r="2530" spans="1:2" ht="12.75">
      <c r="A2530" s="17"/>
      <c r="B2530" s="60"/>
    </row>
    <row r="2531" spans="1:6" ht="12.75">
      <c r="A2531" s="43" t="s">
        <v>2782</v>
      </c>
      <c r="B2531" s="44"/>
      <c r="C2531" s="44"/>
      <c r="D2531" s="44"/>
      <c r="E2531" s="44"/>
      <c r="F2531" s="45"/>
    </row>
    <row r="2532" spans="1:6" ht="12.75">
      <c r="A2532" s="46"/>
      <c r="B2532" s="11"/>
      <c r="C2532" s="11"/>
      <c r="D2532" s="11"/>
      <c r="E2532" s="11"/>
      <c r="F2532" s="42"/>
    </row>
    <row r="2533" spans="1:6" ht="12.75">
      <c r="A2533" s="19" t="s">
        <v>977</v>
      </c>
      <c r="B2533" s="5">
        <v>2005</v>
      </c>
      <c r="C2533" s="5" t="s">
        <v>978</v>
      </c>
      <c r="D2533" s="5">
        <v>2005</v>
      </c>
      <c r="E2533" s="19"/>
      <c r="F2533" s="47"/>
    </row>
    <row r="2534" spans="1:6" ht="13.5" thickBot="1">
      <c r="A2534" s="48" t="s">
        <v>979</v>
      </c>
      <c r="B2534" s="49" t="s">
        <v>980</v>
      </c>
      <c r="C2534" s="48"/>
      <c r="D2534" s="48" t="s">
        <v>981</v>
      </c>
      <c r="E2534" s="48"/>
      <c r="F2534" s="50" t="s">
        <v>982</v>
      </c>
    </row>
    <row r="2535" spans="1:6" ht="12.75">
      <c r="A2535" s="11"/>
      <c r="B2535" s="13"/>
      <c r="C2535" s="13"/>
      <c r="D2535" s="13"/>
      <c r="E2535" s="11"/>
      <c r="F2535" s="42"/>
    </row>
    <row r="2536" spans="1:6" ht="12.75">
      <c r="A2536" s="8" t="s">
        <v>2783</v>
      </c>
      <c r="B2536" s="35">
        <f>SUM(B2537:B2542)</f>
        <v>410666800</v>
      </c>
      <c r="C2536" s="35"/>
      <c r="D2536" s="35">
        <f>SUM(D2537:D2542)</f>
        <v>461145798</v>
      </c>
      <c r="E2536" s="37"/>
      <c r="F2536" s="10">
        <f aca="true" t="shared" si="81" ref="F2536:F2542">SUM(D2536/B2536)</f>
        <v>1.1229195980780526</v>
      </c>
    </row>
    <row r="2537" spans="1:6" ht="12.75">
      <c r="A2537" s="17" t="s">
        <v>2784</v>
      </c>
      <c r="B2537" s="108">
        <v>34091300</v>
      </c>
      <c r="C2537" s="108"/>
      <c r="D2537" s="108">
        <v>37432200</v>
      </c>
      <c r="E2537" s="17"/>
      <c r="F2537" s="14">
        <f t="shared" si="81"/>
        <v>1.097998609615943</v>
      </c>
    </row>
    <row r="2538" spans="1:6" ht="12.75">
      <c r="A2538" s="17" t="s">
        <v>2174</v>
      </c>
      <c r="B2538" s="108">
        <v>205091900</v>
      </c>
      <c r="C2538" s="108"/>
      <c r="D2538" s="108">
        <v>233952500</v>
      </c>
      <c r="E2538" s="17"/>
      <c r="F2538" s="14">
        <f t="shared" si="81"/>
        <v>1.1407203307395368</v>
      </c>
    </row>
    <row r="2539" spans="1:6" ht="12.75">
      <c r="A2539" s="17" t="s">
        <v>592</v>
      </c>
      <c r="B2539" s="108">
        <v>61897000</v>
      </c>
      <c r="C2539" s="108"/>
      <c r="D2539" s="108">
        <v>71387000</v>
      </c>
      <c r="E2539" s="17"/>
      <c r="F2539" s="14">
        <f t="shared" si="81"/>
        <v>1.1533192238719163</v>
      </c>
    </row>
    <row r="2540" spans="1:6" ht="12.75">
      <c r="A2540" s="17" t="s">
        <v>2785</v>
      </c>
      <c r="B2540" s="108">
        <v>16107400</v>
      </c>
      <c r="C2540" s="108"/>
      <c r="D2540" s="108">
        <v>15227000</v>
      </c>
      <c r="E2540" s="17"/>
      <c r="F2540" s="14">
        <f t="shared" si="81"/>
        <v>0.9453418925462831</v>
      </c>
    </row>
    <row r="2541" spans="1:6" ht="12.75">
      <c r="A2541" s="17" t="s">
        <v>2087</v>
      </c>
      <c r="B2541" s="108">
        <v>80213700</v>
      </c>
      <c r="C2541" s="108"/>
      <c r="D2541" s="108">
        <v>98103400</v>
      </c>
      <c r="E2541" s="17"/>
      <c r="F2541" s="14">
        <f t="shared" si="81"/>
        <v>1.2230254931514193</v>
      </c>
    </row>
    <row r="2542" spans="1:6" ht="12.75">
      <c r="A2542" s="17" t="s">
        <v>2174</v>
      </c>
      <c r="B2542" s="108">
        <v>13265500</v>
      </c>
      <c r="C2542" s="108"/>
      <c r="D2542" s="108">
        <v>5043698</v>
      </c>
      <c r="E2542" s="17"/>
      <c r="F2542" s="14">
        <f t="shared" si="81"/>
        <v>0.3802116769062606</v>
      </c>
    </row>
    <row r="2543" spans="1:6" ht="12.75">
      <c r="A2543" s="38" t="s">
        <v>2805</v>
      </c>
      <c r="B2543" s="29"/>
      <c r="C2543" s="29"/>
      <c r="D2543" s="29"/>
      <c r="E2543" s="17"/>
      <c r="F2543" s="14"/>
    </row>
    <row r="2544" spans="1:6" ht="12.75">
      <c r="A2544" s="8" t="s">
        <v>2806</v>
      </c>
      <c r="B2544" s="35">
        <f>SUM(B2545:B2547)</f>
        <v>278667000</v>
      </c>
      <c r="C2544" s="35"/>
      <c r="D2544" s="35">
        <f>SUM(D2545:D2547)</f>
        <v>306188900</v>
      </c>
      <c r="E2544" s="37"/>
      <c r="F2544" s="10">
        <f aca="true" t="shared" si="82" ref="F2544:F2573">SUM(D2544/B2544)</f>
        <v>1.0987626809058841</v>
      </c>
    </row>
    <row r="2545" spans="1:6" ht="12.75">
      <c r="A2545" s="17" t="s">
        <v>1653</v>
      </c>
      <c r="B2545" s="108">
        <v>84745400</v>
      </c>
      <c r="C2545" s="108"/>
      <c r="D2545" s="108">
        <v>92023100</v>
      </c>
      <c r="E2545" s="17"/>
      <c r="F2545" s="14">
        <f t="shared" si="82"/>
        <v>1.0858772275545339</v>
      </c>
    </row>
    <row r="2546" spans="1:6" ht="12.75">
      <c r="A2546" s="17" t="s">
        <v>1047</v>
      </c>
      <c r="B2546" s="108">
        <v>81940400</v>
      </c>
      <c r="C2546" s="108"/>
      <c r="D2546" s="108">
        <v>88559400</v>
      </c>
      <c r="E2546" s="17"/>
      <c r="F2546" s="14">
        <f t="shared" si="82"/>
        <v>1.0807782241726913</v>
      </c>
    </row>
    <row r="2547" spans="1:6" ht="12.75">
      <c r="A2547" s="17" t="s">
        <v>917</v>
      </c>
      <c r="B2547" s="108">
        <v>111981200</v>
      </c>
      <c r="C2547" s="108"/>
      <c r="D2547" s="108">
        <v>125606400</v>
      </c>
      <c r="E2547" s="17"/>
      <c r="F2547" s="14">
        <f t="shared" si="82"/>
        <v>1.1216739952777788</v>
      </c>
    </row>
    <row r="2548" spans="1:6" ht="12.75">
      <c r="A2548" s="8" t="s">
        <v>2807</v>
      </c>
      <c r="B2548" s="35">
        <f>SUM(B2549:B2555)</f>
        <v>322244900</v>
      </c>
      <c r="C2548" s="35"/>
      <c r="D2548" s="35">
        <f>SUM(D2549:D2555)</f>
        <v>390476900</v>
      </c>
      <c r="E2548" s="37"/>
      <c r="F2548" s="10">
        <f t="shared" si="82"/>
        <v>1.2117395806729603</v>
      </c>
    </row>
    <row r="2549" spans="1:6" ht="12.75">
      <c r="A2549" s="17" t="s">
        <v>2808</v>
      </c>
      <c r="B2549" s="108">
        <v>28090400</v>
      </c>
      <c r="C2549" s="108"/>
      <c r="D2549" s="108">
        <v>34454200</v>
      </c>
      <c r="E2549" s="17"/>
      <c r="F2549" s="14">
        <f t="shared" si="82"/>
        <v>1.2265471477800245</v>
      </c>
    </row>
    <row r="2550" spans="1:6" ht="12.75">
      <c r="A2550" s="17" t="s">
        <v>2809</v>
      </c>
      <c r="B2550" s="108">
        <v>34188400</v>
      </c>
      <c r="C2550" s="108"/>
      <c r="D2550" s="108">
        <v>40374000</v>
      </c>
      <c r="E2550" s="17"/>
      <c r="F2550" s="14">
        <f t="shared" si="82"/>
        <v>1.1809268640825543</v>
      </c>
    </row>
    <row r="2551" spans="1:6" ht="12.75">
      <c r="A2551" s="17" t="s">
        <v>208</v>
      </c>
      <c r="B2551" s="108">
        <v>72982700</v>
      </c>
      <c r="C2551" s="108"/>
      <c r="D2551" s="108">
        <v>93355700</v>
      </c>
      <c r="E2551" s="17"/>
      <c r="F2551" s="14">
        <f t="shared" si="82"/>
        <v>1.2791483461149011</v>
      </c>
    </row>
    <row r="2552" spans="1:6" ht="12.75">
      <c r="A2552" s="17" t="s">
        <v>209</v>
      </c>
      <c r="B2552" s="108">
        <v>38145800</v>
      </c>
      <c r="C2552" s="108"/>
      <c r="D2552" s="108">
        <v>49831700</v>
      </c>
      <c r="E2552" s="17"/>
      <c r="F2552" s="14">
        <f t="shared" si="82"/>
        <v>1.3063482742529977</v>
      </c>
    </row>
    <row r="2553" spans="1:6" ht="12.75">
      <c r="A2553" s="17" t="s">
        <v>210</v>
      </c>
      <c r="B2553" s="108">
        <v>135655300</v>
      </c>
      <c r="C2553" s="108"/>
      <c r="D2553" s="108">
        <v>156427800</v>
      </c>
      <c r="E2553" s="17"/>
      <c r="F2553" s="14">
        <f t="shared" si="82"/>
        <v>1.1531270801804279</v>
      </c>
    </row>
    <row r="2554" spans="1:6" ht="12.75">
      <c r="A2554" s="17" t="s">
        <v>211</v>
      </c>
      <c r="B2554" s="108">
        <v>2830200</v>
      </c>
      <c r="C2554" s="108"/>
      <c r="D2554" s="108">
        <v>3396900</v>
      </c>
      <c r="E2554" s="17"/>
      <c r="F2554" s="14">
        <f t="shared" si="82"/>
        <v>1.2002331990672037</v>
      </c>
    </row>
    <row r="2555" spans="1:6" ht="12.75">
      <c r="A2555" s="17" t="s">
        <v>2785</v>
      </c>
      <c r="B2555" s="108">
        <v>10352100</v>
      </c>
      <c r="C2555" s="108"/>
      <c r="D2555" s="108">
        <v>12636600</v>
      </c>
      <c r="E2555" s="17"/>
      <c r="F2555" s="14">
        <f t="shared" si="82"/>
        <v>1.2206798620569739</v>
      </c>
    </row>
    <row r="2556" spans="1:6" ht="12.75">
      <c r="A2556" s="8" t="s">
        <v>212</v>
      </c>
      <c r="B2556" s="110">
        <v>471743300</v>
      </c>
      <c r="C2556" s="110"/>
      <c r="D2556" s="110">
        <v>623967430</v>
      </c>
      <c r="E2556" s="37"/>
      <c r="F2556" s="10">
        <f t="shared" si="82"/>
        <v>1.3226842437401867</v>
      </c>
    </row>
    <row r="2557" spans="1:6" ht="12.75">
      <c r="A2557" s="8" t="s">
        <v>213</v>
      </c>
      <c r="B2557" s="35">
        <f>SUM(B2558:B2559)</f>
        <v>420905100</v>
      </c>
      <c r="C2557" s="35"/>
      <c r="D2557" s="35">
        <f>SUM(D2558:D2559)</f>
        <v>536606800</v>
      </c>
      <c r="E2557" s="37"/>
      <c r="F2557" s="10">
        <f t="shared" si="82"/>
        <v>1.2748878547682125</v>
      </c>
    </row>
    <row r="2558" spans="1:6" ht="12.75">
      <c r="A2558" s="17" t="s">
        <v>214</v>
      </c>
      <c r="B2558" s="108">
        <v>389122800</v>
      </c>
      <c r="C2558" s="108"/>
      <c r="D2558" s="108">
        <v>500501300</v>
      </c>
      <c r="E2558" s="17"/>
      <c r="F2558" s="14">
        <f t="shared" si="82"/>
        <v>1.286229694070869</v>
      </c>
    </row>
    <row r="2559" spans="1:6" ht="12.75">
      <c r="A2559" s="17" t="s">
        <v>2380</v>
      </c>
      <c r="B2559" s="108">
        <v>31782300</v>
      </c>
      <c r="C2559" s="108"/>
      <c r="D2559" s="108">
        <v>36105500</v>
      </c>
      <c r="E2559" s="17"/>
      <c r="F2559" s="14">
        <f t="shared" si="82"/>
        <v>1.1360253977843013</v>
      </c>
    </row>
    <row r="2560" spans="1:6" ht="12.75">
      <c r="A2560" s="8" t="s">
        <v>215</v>
      </c>
      <c r="B2560" s="35">
        <f>SUM(B2561:B2562)</f>
        <v>287973600</v>
      </c>
      <c r="C2560" s="35"/>
      <c r="D2560" s="35">
        <f>SUM(D2561:D2562)</f>
        <v>351031100</v>
      </c>
      <c r="E2560" s="37"/>
      <c r="F2560" s="10">
        <f t="shared" si="82"/>
        <v>1.2189697250025697</v>
      </c>
    </row>
    <row r="2561" spans="1:6" ht="12.75">
      <c r="A2561" s="17" t="s">
        <v>216</v>
      </c>
      <c r="B2561" s="108">
        <v>277073200</v>
      </c>
      <c r="C2561" s="108"/>
      <c r="D2561" s="108">
        <v>337204000</v>
      </c>
      <c r="E2561" s="17"/>
      <c r="F2561" s="14">
        <f t="shared" si="82"/>
        <v>1.217021350314646</v>
      </c>
    </row>
    <row r="2562" spans="1:6" ht="12.75">
      <c r="A2562" s="17" t="s">
        <v>1107</v>
      </c>
      <c r="B2562" s="108">
        <v>10900400</v>
      </c>
      <c r="C2562" s="108"/>
      <c r="D2562" s="108">
        <v>13827100</v>
      </c>
      <c r="E2562" s="17"/>
      <c r="F2562" s="14">
        <f t="shared" si="82"/>
        <v>1.2684947341381967</v>
      </c>
    </row>
    <row r="2563" spans="1:6" ht="12.75">
      <c r="A2563" s="8" t="s">
        <v>1108</v>
      </c>
      <c r="B2563" s="35">
        <f>SUM(B2564:B2565)</f>
        <v>185263900</v>
      </c>
      <c r="C2563" s="35"/>
      <c r="D2563" s="35">
        <f>SUM(D2564:D2565)</f>
        <v>223963800</v>
      </c>
      <c r="E2563" s="37"/>
      <c r="F2563" s="10">
        <f t="shared" si="82"/>
        <v>1.2088906689322636</v>
      </c>
    </row>
    <row r="2564" spans="1:6" ht="12.75">
      <c r="A2564" s="17" t="s">
        <v>208</v>
      </c>
      <c r="B2564" s="108">
        <v>9197600</v>
      </c>
      <c r="C2564" s="108"/>
      <c r="D2564" s="108">
        <v>11098200</v>
      </c>
      <c r="E2564" s="17"/>
      <c r="F2564" s="14">
        <f t="shared" si="82"/>
        <v>1.2066408628337828</v>
      </c>
    </row>
    <row r="2565" spans="1:6" ht="12.75">
      <c r="A2565" s="17" t="s">
        <v>520</v>
      </c>
      <c r="B2565" s="108">
        <v>176066300</v>
      </c>
      <c r="C2565" s="108"/>
      <c r="D2565" s="108">
        <v>212865600</v>
      </c>
      <c r="E2565" s="17"/>
      <c r="F2565" s="14">
        <f t="shared" si="82"/>
        <v>1.2090081974801539</v>
      </c>
    </row>
    <row r="2566" spans="1:6" ht="12.75">
      <c r="A2566" s="8" t="s">
        <v>2810</v>
      </c>
      <c r="B2566" s="35">
        <f>SUM(B2567:B2573)</f>
        <v>387190400</v>
      </c>
      <c r="C2566" s="35"/>
      <c r="D2566" s="35">
        <f>SUM(D2567:D2573)</f>
        <v>407713600</v>
      </c>
      <c r="E2566" s="37"/>
      <c r="F2566" s="10">
        <f t="shared" si="82"/>
        <v>1.0530054464160268</v>
      </c>
    </row>
    <row r="2567" spans="1:6" ht="12.75">
      <c r="A2567" s="17" t="s">
        <v>2811</v>
      </c>
      <c r="B2567" s="108">
        <v>58287800</v>
      </c>
      <c r="C2567" s="108"/>
      <c r="D2567" s="108">
        <v>63819000</v>
      </c>
      <c r="E2567" s="17"/>
      <c r="F2567" s="14">
        <f t="shared" si="82"/>
        <v>1.0948946434759932</v>
      </c>
    </row>
    <row r="2568" spans="1:6" ht="12.75">
      <c r="A2568" s="17" t="s">
        <v>2812</v>
      </c>
      <c r="B2568" s="108">
        <v>27102600</v>
      </c>
      <c r="C2568" s="108"/>
      <c r="D2568" s="108">
        <v>35815400</v>
      </c>
      <c r="E2568" s="17"/>
      <c r="F2568" s="14">
        <f t="shared" si="82"/>
        <v>1.3214746924649297</v>
      </c>
    </row>
    <row r="2569" spans="1:6" ht="12.75">
      <c r="A2569" s="17" t="s">
        <v>2172</v>
      </c>
      <c r="B2569" s="108">
        <v>102244500</v>
      </c>
      <c r="C2569" s="108"/>
      <c r="D2569" s="108">
        <v>118899200</v>
      </c>
      <c r="E2569" s="17"/>
      <c r="F2569" s="14">
        <f t="shared" si="82"/>
        <v>1.162890913447667</v>
      </c>
    </row>
    <row r="2570" spans="1:6" ht="12.75">
      <c r="A2570" s="17" t="s">
        <v>2813</v>
      </c>
      <c r="B2570" s="108">
        <v>6225900</v>
      </c>
      <c r="C2570" s="108"/>
      <c r="D2570" s="108">
        <v>6042600</v>
      </c>
      <c r="E2570" s="17"/>
      <c r="F2570" s="14">
        <f t="shared" si="82"/>
        <v>0.9705584734737146</v>
      </c>
    </row>
    <row r="2571" spans="1:6" ht="12.75">
      <c r="A2571" s="17" t="s">
        <v>2086</v>
      </c>
      <c r="B2571" s="108">
        <v>30953200</v>
      </c>
      <c r="C2571" s="108"/>
      <c r="D2571" s="108">
        <v>36664900</v>
      </c>
      <c r="E2571" s="17"/>
      <c r="F2571" s="14">
        <f t="shared" si="82"/>
        <v>1.1845269632865099</v>
      </c>
    </row>
    <row r="2572" spans="1:6" ht="12.75">
      <c r="A2572" s="17" t="s">
        <v>2814</v>
      </c>
      <c r="B2572" s="108">
        <v>113105800</v>
      </c>
      <c r="C2572" s="108"/>
      <c r="D2572" s="108">
        <v>134831400</v>
      </c>
      <c r="E2572" s="17"/>
      <c r="F2572" s="14">
        <f t="shared" si="82"/>
        <v>1.1920821036586984</v>
      </c>
    </row>
    <row r="2573" spans="1:6" ht="12.75">
      <c r="A2573" s="17" t="s">
        <v>2814</v>
      </c>
      <c r="B2573" s="108">
        <v>49270600</v>
      </c>
      <c r="C2573" s="108"/>
      <c r="D2573" s="108">
        <v>11641100</v>
      </c>
      <c r="E2573" s="17"/>
      <c r="F2573" s="14">
        <f t="shared" si="82"/>
        <v>0.23626868761492656</v>
      </c>
    </row>
    <row r="2574" spans="1:6" ht="12.75">
      <c r="A2574" s="38" t="s">
        <v>450</v>
      </c>
      <c r="B2574" s="29"/>
      <c r="C2574" s="29"/>
      <c r="D2574" s="29"/>
      <c r="E2574" s="17"/>
      <c r="F2574" s="14"/>
    </row>
    <row r="2575" spans="1:6" ht="12.75">
      <c r="A2575" s="17"/>
      <c r="B2575" s="29"/>
      <c r="C2575" s="29"/>
      <c r="D2575" s="29"/>
      <c r="E2575" s="17"/>
      <c r="F2575" s="14"/>
    </row>
    <row r="2576" spans="1:6" ht="12.75">
      <c r="A2576" s="17"/>
      <c r="B2576" s="29"/>
      <c r="C2576" s="29"/>
      <c r="D2576" s="29"/>
      <c r="E2576" s="17"/>
      <c r="F2576" s="14"/>
    </row>
    <row r="2577" spans="1:6" ht="15.75">
      <c r="A2577" s="22" t="s">
        <v>2015</v>
      </c>
      <c r="B2577" s="35">
        <f>+B2536+B2544+B2548+B2556+B2557+B2560+B2563+B2566</f>
        <v>2764655000</v>
      </c>
      <c r="C2577" s="35"/>
      <c r="D2577" s="35">
        <f>+D2536+D2544+D2548+D2556+D2557+D2560+D2563+D2566</f>
        <v>3301094328</v>
      </c>
      <c r="E2577" s="37"/>
      <c r="F2577" s="10">
        <f>SUM(D2577/B2577)</f>
        <v>1.194034817364192</v>
      </c>
    </row>
    <row r="2578" spans="1:6" ht="12.75">
      <c r="A2578" s="17"/>
      <c r="B2578" s="17"/>
      <c r="C2578" s="17"/>
      <c r="D2578" s="17"/>
      <c r="E2578" s="17"/>
      <c r="F2578" s="14"/>
    </row>
    <row r="2580" spans="1:4" ht="12.75">
      <c r="A2580" t="s">
        <v>2815</v>
      </c>
      <c r="B2580" t="s">
        <v>2816</v>
      </c>
      <c r="D2580" t="s">
        <v>2817</v>
      </c>
    </row>
    <row r="2583" spans="1:6" ht="12.75">
      <c r="A2583" s="43" t="s">
        <v>2818</v>
      </c>
      <c r="B2583" s="44"/>
      <c r="C2583" s="44"/>
      <c r="D2583" s="44"/>
      <c r="E2583" s="44"/>
      <c r="F2583" s="45"/>
    </row>
    <row r="2584" spans="1:6" ht="12.75">
      <c r="A2584" s="46"/>
      <c r="B2584" s="11"/>
      <c r="C2584" s="11"/>
      <c r="D2584" s="11"/>
      <c r="E2584" s="11"/>
      <c r="F2584" s="42"/>
    </row>
    <row r="2585" spans="1:6" ht="12.75">
      <c r="A2585" s="19" t="s">
        <v>977</v>
      </c>
      <c r="B2585" s="5">
        <v>2005</v>
      </c>
      <c r="C2585" s="5" t="s">
        <v>978</v>
      </c>
      <c r="D2585" s="5">
        <v>2005</v>
      </c>
      <c r="E2585" s="19"/>
      <c r="F2585" s="47"/>
    </row>
    <row r="2586" spans="1:6" ht="13.5" thickBot="1">
      <c r="A2586" s="48" t="s">
        <v>979</v>
      </c>
      <c r="B2586" s="49" t="s">
        <v>980</v>
      </c>
      <c r="C2586" s="48"/>
      <c r="D2586" s="48" t="s">
        <v>981</v>
      </c>
      <c r="E2586" s="48"/>
      <c r="F2586" s="50" t="s">
        <v>982</v>
      </c>
    </row>
    <row r="2587" spans="1:6" ht="12.75">
      <c r="A2587" s="11"/>
      <c r="B2587" s="13"/>
      <c r="C2587" s="13"/>
      <c r="D2587" s="13"/>
      <c r="E2587" s="11"/>
      <c r="F2587" s="42"/>
    </row>
    <row r="2588" spans="1:6" ht="12.75">
      <c r="A2588" s="8" t="s">
        <v>2819</v>
      </c>
      <c r="B2588" s="35">
        <f>SUM(B2589:B2592)</f>
        <v>490704200</v>
      </c>
      <c r="C2588" s="35"/>
      <c r="D2588" s="35">
        <f>SUM(D2589:D2592)</f>
        <v>95115100</v>
      </c>
      <c r="E2588" s="37"/>
      <c r="F2588" s="10">
        <f aca="true" t="shared" si="83" ref="F2588:F2619">SUM(D2588/B2588)</f>
        <v>0.1938338820006024</v>
      </c>
    </row>
    <row r="2589" spans="1:6" ht="12.75">
      <c r="A2589" s="17" t="s">
        <v>2820</v>
      </c>
      <c r="B2589" s="108">
        <v>120644200</v>
      </c>
      <c r="C2589" s="108"/>
      <c r="D2589" s="108">
        <v>24139600</v>
      </c>
      <c r="E2589" s="17"/>
      <c r="F2589" s="14">
        <f t="shared" si="83"/>
        <v>0.20008918787641677</v>
      </c>
    </row>
    <row r="2590" spans="1:6" ht="12.75">
      <c r="A2590" s="17" t="s">
        <v>2821</v>
      </c>
      <c r="B2590" s="108">
        <v>77304700</v>
      </c>
      <c r="C2590" s="108"/>
      <c r="D2590" s="108">
        <v>16908300</v>
      </c>
      <c r="E2590" s="17"/>
      <c r="F2590" s="14">
        <f t="shared" si="83"/>
        <v>0.21872279434497513</v>
      </c>
    </row>
    <row r="2591" spans="1:6" ht="12.75">
      <c r="A2591" s="17" t="s">
        <v>2822</v>
      </c>
      <c r="B2591" s="108">
        <v>116843200</v>
      </c>
      <c r="C2591" s="108"/>
      <c r="D2591" s="108">
        <v>20096200</v>
      </c>
      <c r="E2591" s="17"/>
      <c r="F2591" s="14">
        <f t="shared" si="83"/>
        <v>0.17199289303956072</v>
      </c>
    </row>
    <row r="2592" spans="1:6" ht="12.75">
      <c r="A2592" s="17" t="s">
        <v>2823</v>
      </c>
      <c r="B2592" s="108">
        <v>175912100</v>
      </c>
      <c r="C2592" s="108"/>
      <c r="D2592" s="108">
        <v>33971000</v>
      </c>
      <c r="E2592" s="17"/>
      <c r="F2592" s="14">
        <f t="shared" si="83"/>
        <v>0.1931134924772088</v>
      </c>
    </row>
    <row r="2593" spans="1:6" ht="12.75">
      <c r="A2593" s="8" t="s">
        <v>2824</v>
      </c>
      <c r="B2593" s="35">
        <f>SUM(B2594:B2599)</f>
        <v>1588081500</v>
      </c>
      <c r="C2593" s="35"/>
      <c r="D2593" s="35">
        <f>SUM(D2594:D2599)</f>
        <v>334191400</v>
      </c>
      <c r="E2593" s="37"/>
      <c r="F2593" s="10">
        <f t="shared" si="83"/>
        <v>0.2104371847414632</v>
      </c>
    </row>
    <row r="2594" spans="1:6" ht="12.75">
      <c r="A2594" s="17" t="s">
        <v>2825</v>
      </c>
      <c r="B2594" s="108">
        <v>191422200</v>
      </c>
      <c r="C2594" s="108"/>
      <c r="D2594" s="108">
        <v>38857100</v>
      </c>
      <c r="E2594" s="17"/>
      <c r="F2594" s="14">
        <f t="shared" si="83"/>
        <v>0.20299160703408486</v>
      </c>
    </row>
    <row r="2595" spans="1:6" ht="12.75">
      <c r="A2595" s="17" t="s">
        <v>1785</v>
      </c>
      <c r="B2595" s="108">
        <v>27832400</v>
      </c>
      <c r="C2595" s="108"/>
      <c r="D2595" s="108">
        <v>3347000</v>
      </c>
      <c r="E2595" s="17"/>
      <c r="F2595" s="14">
        <f t="shared" si="83"/>
        <v>0.12025552952673862</v>
      </c>
    </row>
    <row r="2596" spans="1:6" ht="12.75">
      <c r="A2596" s="17" t="s">
        <v>2826</v>
      </c>
      <c r="B2596" s="108">
        <v>378380100</v>
      </c>
      <c r="C2596" s="108"/>
      <c r="D2596" s="108">
        <v>82904700</v>
      </c>
      <c r="E2596" s="17"/>
      <c r="F2596" s="14">
        <f t="shared" si="83"/>
        <v>0.2191042816469471</v>
      </c>
    </row>
    <row r="2597" spans="1:6" ht="12.75">
      <c r="A2597" s="17" t="s">
        <v>2827</v>
      </c>
      <c r="B2597" s="108">
        <v>443284800</v>
      </c>
      <c r="C2597" s="108"/>
      <c r="D2597" s="108">
        <v>99365100</v>
      </c>
      <c r="E2597" s="17"/>
      <c r="F2597" s="14">
        <f t="shared" si="83"/>
        <v>0.2241563437320657</v>
      </c>
    </row>
    <row r="2598" spans="1:6" ht="12.75">
      <c r="A2598" s="17" t="s">
        <v>2828</v>
      </c>
      <c r="B2598" s="108">
        <v>422887700</v>
      </c>
      <c r="C2598" s="108"/>
      <c r="D2598" s="108">
        <v>89018900</v>
      </c>
      <c r="E2598" s="17"/>
      <c r="F2598" s="14">
        <f t="shared" si="83"/>
        <v>0.21050245727175323</v>
      </c>
    </row>
    <row r="2599" spans="1:6" ht="12.75">
      <c r="A2599" s="17" t="s">
        <v>2829</v>
      </c>
      <c r="B2599" s="108">
        <v>124274300</v>
      </c>
      <c r="C2599" s="108"/>
      <c r="D2599" s="108">
        <v>20698600</v>
      </c>
      <c r="E2599" s="17"/>
      <c r="F2599" s="14">
        <f t="shared" si="83"/>
        <v>0.16655575609760023</v>
      </c>
    </row>
    <row r="2600" spans="1:6" ht="12.75">
      <c r="A2600" s="8" t="s">
        <v>2830</v>
      </c>
      <c r="B2600" s="35">
        <f>SUM(B2601:B2605)</f>
        <v>929197900</v>
      </c>
      <c r="C2600" s="35"/>
      <c r="D2600" s="35">
        <f>SUM(D2601:D2605)</f>
        <v>169210200</v>
      </c>
      <c r="E2600" s="37"/>
      <c r="F2600" s="10">
        <f t="shared" si="83"/>
        <v>0.1821035109958815</v>
      </c>
    </row>
    <row r="2601" spans="1:6" ht="12.75">
      <c r="A2601" s="17" t="s">
        <v>1466</v>
      </c>
      <c r="B2601" s="108">
        <v>210312000</v>
      </c>
      <c r="C2601" s="108"/>
      <c r="D2601" s="108">
        <v>36627600</v>
      </c>
      <c r="E2601" s="17"/>
      <c r="F2601" s="14">
        <f t="shared" si="83"/>
        <v>0.17415839324432272</v>
      </c>
    </row>
    <row r="2602" spans="1:6" ht="12.75">
      <c r="A2602" s="17" t="s">
        <v>2602</v>
      </c>
      <c r="B2602" s="108">
        <v>390084600</v>
      </c>
      <c r="C2602" s="108"/>
      <c r="D2602" s="108">
        <v>72709500</v>
      </c>
      <c r="E2602" s="17"/>
      <c r="F2602" s="14">
        <f t="shared" si="83"/>
        <v>0.18639418218509524</v>
      </c>
    </row>
    <row r="2603" spans="1:6" ht="12.75">
      <c r="A2603" s="17" t="s">
        <v>2861</v>
      </c>
      <c r="B2603" s="108">
        <v>174280700</v>
      </c>
      <c r="C2603" s="108"/>
      <c r="D2603" s="108">
        <v>27119700</v>
      </c>
      <c r="E2603" s="17"/>
      <c r="F2603" s="14">
        <f t="shared" si="83"/>
        <v>0.1556093130220386</v>
      </c>
    </row>
    <row r="2604" spans="1:6" ht="12.75">
      <c r="A2604" s="17" t="s">
        <v>2831</v>
      </c>
      <c r="B2604" s="108">
        <v>96298800</v>
      </c>
      <c r="C2604" s="108"/>
      <c r="D2604" s="108">
        <v>20432500</v>
      </c>
      <c r="E2604" s="17"/>
      <c r="F2604" s="14">
        <f t="shared" si="83"/>
        <v>0.21217813721458625</v>
      </c>
    </row>
    <row r="2605" spans="1:6" ht="12.75">
      <c r="A2605" s="17" t="s">
        <v>2832</v>
      </c>
      <c r="B2605" s="108">
        <v>58221800</v>
      </c>
      <c r="C2605" s="108"/>
      <c r="D2605" s="108">
        <v>12320900</v>
      </c>
      <c r="E2605" s="17"/>
      <c r="F2605" s="14">
        <f t="shared" si="83"/>
        <v>0.21162004609957094</v>
      </c>
    </row>
    <row r="2606" spans="1:6" ht="12.75">
      <c r="A2606" s="8" t="s">
        <v>2833</v>
      </c>
      <c r="B2606" s="35">
        <f>SUM(B2607:B2608)</f>
        <v>547444200</v>
      </c>
      <c r="C2606" s="35"/>
      <c r="D2606" s="35">
        <f>SUM(D2607:D2608)</f>
        <v>130900000</v>
      </c>
      <c r="E2606" s="37"/>
      <c r="F2606" s="10">
        <f t="shared" si="83"/>
        <v>0.2391111276729208</v>
      </c>
    </row>
    <row r="2607" spans="1:6" ht="12.75">
      <c r="A2607" s="17" t="s">
        <v>239</v>
      </c>
      <c r="B2607" s="108">
        <v>508629000</v>
      </c>
      <c r="C2607" s="108"/>
      <c r="D2607" s="108">
        <v>122074100</v>
      </c>
      <c r="E2607" s="17"/>
      <c r="F2607" s="14">
        <f t="shared" si="83"/>
        <v>0.24000617345845401</v>
      </c>
    </row>
    <row r="2608" spans="1:6" ht="12.75">
      <c r="A2608" s="17" t="s">
        <v>240</v>
      </c>
      <c r="B2608" s="108">
        <v>38815200</v>
      </c>
      <c r="C2608" s="108"/>
      <c r="D2608" s="108">
        <v>8825900</v>
      </c>
      <c r="E2608" s="17"/>
      <c r="F2608" s="14">
        <f t="shared" si="83"/>
        <v>0.22738257177600527</v>
      </c>
    </row>
    <row r="2609" spans="1:6" ht="12.75">
      <c r="A2609" s="8" t="s">
        <v>241</v>
      </c>
      <c r="B2609" s="35">
        <f>SUM(B2610:B2615)</f>
        <v>777890200</v>
      </c>
      <c r="C2609" s="35"/>
      <c r="D2609" s="35">
        <f>SUM(D2610:D2615)</f>
        <v>144629400</v>
      </c>
      <c r="E2609" s="37"/>
      <c r="F2609" s="10">
        <f t="shared" si="83"/>
        <v>0.18592521155299296</v>
      </c>
    </row>
    <row r="2610" spans="1:6" ht="12.75">
      <c r="A2610" s="17" t="s">
        <v>2065</v>
      </c>
      <c r="B2610" s="108">
        <v>261488600</v>
      </c>
      <c r="C2610" s="108"/>
      <c r="D2610" s="108">
        <v>48889000</v>
      </c>
      <c r="E2610" s="17"/>
      <c r="F2610" s="14">
        <f t="shared" si="83"/>
        <v>0.1869641735815634</v>
      </c>
    </row>
    <row r="2611" spans="1:6" ht="12.75">
      <c r="A2611" s="17" t="s">
        <v>242</v>
      </c>
      <c r="B2611" s="108">
        <v>2133500</v>
      </c>
      <c r="C2611" s="108"/>
      <c r="D2611" s="108">
        <v>405100</v>
      </c>
      <c r="E2611" s="17"/>
      <c r="F2611" s="14">
        <f t="shared" si="83"/>
        <v>0.18987579095383172</v>
      </c>
    </row>
    <row r="2612" spans="1:6" ht="12.75">
      <c r="A2612" s="17" t="s">
        <v>1450</v>
      </c>
      <c r="B2612" s="108">
        <v>144463200</v>
      </c>
      <c r="C2612" s="108"/>
      <c r="D2612" s="108">
        <v>25349600</v>
      </c>
      <c r="E2612" s="17"/>
      <c r="F2612" s="14">
        <f t="shared" si="83"/>
        <v>0.17547444608730806</v>
      </c>
    </row>
    <row r="2613" spans="1:6" ht="12.75">
      <c r="A2613" s="17" t="s">
        <v>243</v>
      </c>
      <c r="B2613" s="108">
        <v>37349300</v>
      </c>
      <c r="C2613" s="108"/>
      <c r="D2613" s="108">
        <v>6821500</v>
      </c>
      <c r="E2613" s="17"/>
      <c r="F2613" s="14">
        <f t="shared" si="83"/>
        <v>0.18264063851263612</v>
      </c>
    </row>
    <row r="2614" spans="1:6" ht="12.75">
      <c r="A2614" s="17" t="s">
        <v>1419</v>
      </c>
      <c r="B2614" s="108">
        <v>168806300</v>
      </c>
      <c r="C2614" s="108"/>
      <c r="D2614" s="108">
        <v>31910700</v>
      </c>
      <c r="E2614" s="17"/>
      <c r="F2614" s="14">
        <f t="shared" si="83"/>
        <v>0.18903737597471185</v>
      </c>
    </row>
    <row r="2615" spans="1:6" ht="12.75">
      <c r="A2615" s="17" t="s">
        <v>520</v>
      </c>
      <c r="B2615" s="108">
        <v>163649300</v>
      </c>
      <c r="C2615" s="108"/>
      <c r="D2615" s="108">
        <v>31253500</v>
      </c>
      <c r="E2615" s="17"/>
      <c r="F2615" s="14">
        <f t="shared" si="83"/>
        <v>0.19097851319865103</v>
      </c>
    </row>
    <row r="2616" spans="1:6" ht="12.75">
      <c r="A2616" s="8" t="s">
        <v>244</v>
      </c>
      <c r="B2616" s="35">
        <f>SUM(B2617:B2619)</f>
        <v>1001204100</v>
      </c>
      <c r="C2616" s="35"/>
      <c r="D2616" s="35">
        <f>SUM(D2617:D2619)</f>
        <v>205648700</v>
      </c>
      <c r="E2616" s="37"/>
      <c r="F2616" s="10">
        <f t="shared" si="83"/>
        <v>0.20540137620291407</v>
      </c>
    </row>
    <row r="2617" spans="1:6" ht="12.75">
      <c r="A2617" s="17" t="s">
        <v>245</v>
      </c>
      <c r="B2617" s="108">
        <v>413670600</v>
      </c>
      <c r="C2617" s="108"/>
      <c r="D2617" s="108">
        <v>92531400</v>
      </c>
      <c r="E2617" s="17"/>
      <c r="F2617" s="14">
        <f t="shared" si="83"/>
        <v>0.22368377158057642</v>
      </c>
    </row>
    <row r="2618" spans="1:6" ht="12.75">
      <c r="A2618" s="17" t="s">
        <v>246</v>
      </c>
      <c r="B2618" s="108">
        <v>271588800</v>
      </c>
      <c r="C2618" s="108"/>
      <c r="D2618" s="108">
        <v>53033200</v>
      </c>
      <c r="E2618" s="17"/>
      <c r="F2618" s="14">
        <f t="shared" si="83"/>
        <v>0.1952702026004018</v>
      </c>
    </row>
    <row r="2619" spans="1:6" ht="12.75">
      <c r="A2619" s="17" t="s">
        <v>247</v>
      </c>
      <c r="B2619" s="108">
        <v>315944700</v>
      </c>
      <c r="C2619" s="108"/>
      <c r="D2619" s="108">
        <v>60084100</v>
      </c>
      <c r="E2619" s="17"/>
      <c r="F2619" s="14">
        <f t="shared" si="83"/>
        <v>0.1901728372085368</v>
      </c>
    </row>
    <row r="2620" spans="1:6" ht="12.75">
      <c r="A2620" s="17"/>
      <c r="B2620" s="29"/>
      <c r="C2620" s="29"/>
      <c r="D2620" s="29"/>
      <c r="E2620" s="17"/>
      <c r="F2620" s="14"/>
    </row>
    <row r="2621" spans="1:6" ht="12.75">
      <c r="A2621" s="17"/>
      <c r="B2621" s="17"/>
      <c r="C2621" s="17"/>
      <c r="D2621" s="17"/>
      <c r="E2621" s="17"/>
      <c r="F2621" s="14"/>
    </row>
    <row r="2622" spans="1:6" ht="15.75">
      <c r="A2622" s="22" t="s">
        <v>2015</v>
      </c>
      <c r="B2622" s="35">
        <f>+B2588+B2593+B2600+B2606+B2609+B2616</f>
        <v>5334522100</v>
      </c>
      <c r="C2622" s="61"/>
      <c r="D2622" s="35">
        <f>+D2588+D2593+D2600+D2606+D2609+D2616</f>
        <v>1079694800</v>
      </c>
      <c r="E2622" s="59"/>
      <c r="F2622" s="10">
        <f>SUM(D2622/B2622)</f>
        <v>0.20239766182616434</v>
      </c>
    </row>
    <row r="2623" spans="1:6" ht="12.75">
      <c r="A2623" s="17"/>
      <c r="B2623" s="17"/>
      <c r="C2623" s="17"/>
      <c r="D2623" s="17"/>
      <c r="E2623" s="17"/>
      <c r="F2623" s="31"/>
    </row>
    <row r="2625" spans="1:6" ht="12.75">
      <c r="A2625" s="43" t="s">
        <v>248</v>
      </c>
      <c r="B2625" s="44"/>
      <c r="C2625" s="44"/>
      <c r="D2625" s="44"/>
      <c r="E2625" s="44"/>
      <c r="F2625" s="45"/>
    </row>
    <row r="2626" spans="1:6" ht="12.75">
      <c r="A2626" s="46"/>
      <c r="B2626" s="11"/>
      <c r="C2626" s="11"/>
      <c r="D2626" s="11"/>
      <c r="E2626" s="11"/>
      <c r="F2626" s="42"/>
    </row>
    <row r="2627" spans="1:6" ht="12.75">
      <c r="A2627" s="19" t="s">
        <v>977</v>
      </c>
      <c r="B2627" s="5">
        <v>2005</v>
      </c>
      <c r="C2627" s="5" t="s">
        <v>978</v>
      </c>
      <c r="D2627" s="5">
        <v>2005</v>
      </c>
      <c r="E2627" s="19"/>
      <c r="F2627" s="47"/>
    </row>
    <row r="2628" spans="1:6" ht="13.5" thickBot="1">
      <c r="A2628" s="48" t="s">
        <v>979</v>
      </c>
      <c r="B2628" s="49" t="s">
        <v>980</v>
      </c>
      <c r="C2628" s="48"/>
      <c r="D2628" s="48" t="s">
        <v>981</v>
      </c>
      <c r="E2628" s="48"/>
      <c r="F2628" s="50" t="s">
        <v>982</v>
      </c>
    </row>
    <row r="2629" spans="1:6" ht="12.75">
      <c r="A2629" s="11"/>
      <c r="B2629" s="13"/>
      <c r="C2629" s="13"/>
      <c r="D2629" s="13"/>
      <c r="E2629" s="11"/>
      <c r="F2629" s="42"/>
    </row>
    <row r="2630" spans="1:6" ht="12.75">
      <c r="A2630" s="8" t="s">
        <v>249</v>
      </c>
      <c r="B2630" s="110">
        <v>2774278500</v>
      </c>
      <c r="C2630" s="110"/>
      <c r="D2630" s="110">
        <v>1605575950</v>
      </c>
      <c r="E2630" s="37"/>
      <c r="F2630" s="10">
        <f>SUM(D2630/B2630)</f>
        <v>0.5787363993917698</v>
      </c>
    </row>
    <row r="2631" spans="1:6" ht="12.75">
      <c r="A2631" s="8" t="s">
        <v>250</v>
      </c>
      <c r="B2631" s="35">
        <f>SUM(B2632:B2634)</f>
        <v>636564300</v>
      </c>
      <c r="C2631" s="35"/>
      <c r="D2631" s="35">
        <f>SUM(D2632:D2634)</f>
        <v>331653850</v>
      </c>
      <c r="E2631" s="37"/>
      <c r="F2631" s="10">
        <f>SUM(D2631/B2631)</f>
        <v>0.5210060476215835</v>
      </c>
    </row>
    <row r="2632" spans="1:6" ht="12.75">
      <c r="A2632" s="17" t="s">
        <v>251</v>
      </c>
      <c r="B2632" s="108">
        <v>187687000</v>
      </c>
      <c r="C2632" s="108"/>
      <c r="D2632" s="108">
        <v>97764150</v>
      </c>
      <c r="E2632" s="17"/>
      <c r="F2632" s="14">
        <f>SUM(D2632/B2632)</f>
        <v>0.5208892997383943</v>
      </c>
    </row>
    <row r="2633" spans="1:6" ht="12.75">
      <c r="A2633" s="17" t="s">
        <v>1291</v>
      </c>
      <c r="B2633" s="108">
        <v>354719000</v>
      </c>
      <c r="C2633" s="108"/>
      <c r="D2633" s="108">
        <v>180938400</v>
      </c>
      <c r="E2633" s="17"/>
      <c r="F2633" s="14">
        <f>SUM(D2633/B2633)</f>
        <v>0.510089394703977</v>
      </c>
    </row>
    <row r="2634" spans="1:6" ht="12.75">
      <c r="A2634" s="17" t="s">
        <v>1152</v>
      </c>
      <c r="B2634" s="108">
        <v>94158300</v>
      </c>
      <c r="C2634" s="108"/>
      <c r="D2634" s="108">
        <v>52951300</v>
      </c>
      <c r="E2634" s="17"/>
      <c r="F2634" s="14">
        <f>SUM(D2634/B2634)</f>
        <v>0.5623646561163488</v>
      </c>
    </row>
    <row r="2635" spans="1:6" ht="12.75">
      <c r="A2635" s="38" t="s">
        <v>1153</v>
      </c>
      <c r="B2635" s="29"/>
      <c r="C2635" s="29"/>
      <c r="D2635" s="29"/>
      <c r="E2635" s="17"/>
      <c r="F2635" s="14"/>
    </row>
    <row r="2636" spans="1:6" ht="12.75">
      <c r="A2636" s="8" t="s">
        <v>1154</v>
      </c>
      <c r="B2636" s="35">
        <f>SUM(B2637:B2641)</f>
        <v>2879331900</v>
      </c>
      <c r="C2636" s="35"/>
      <c r="D2636" s="35">
        <f>SUM(D2637:D2641)</f>
        <v>1451046100</v>
      </c>
      <c r="E2636" s="37"/>
      <c r="F2636" s="10">
        <f aca="true" t="shared" si="84" ref="F2636:F2645">SUM(D2636/B2636)</f>
        <v>0.5039523578368996</v>
      </c>
    </row>
    <row r="2637" spans="1:6" ht="12.75">
      <c r="A2637" s="17" t="s">
        <v>1155</v>
      </c>
      <c r="B2637" s="108">
        <v>72134300</v>
      </c>
      <c r="C2637" s="108"/>
      <c r="D2637" s="108">
        <v>34773950</v>
      </c>
      <c r="E2637" s="17"/>
      <c r="F2637" s="14">
        <f t="shared" si="84"/>
        <v>0.48207232897525865</v>
      </c>
    </row>
    <row r="2638" spans="1:6" ht="12.75">
      <c r="A2638" s="17" t="s">
        <v>1156</v>
      </c>
      <c r="B2638" s="108">
        <v>501443600</v>
      </c>
      <c r="C2638" s="108"/>
      <c r="D2638" s="108">
        <v>262483200</v>
      </c>
      <c r="E2638" s="17"/>
      <c r="F2638" s="14">
        <f t="shared" si="84"/>
        <v>0.5234550804916046</v>
      </c>
    </row>
    <row r="2639" spans="1:6" ht="12.75">
      <c r="A2639" s="17" t="s">
        <v>1157</v>
      </c>
      <c r="B2639" s="108">
        <v>1727451900</v>
      </c>
      <c r="C2639" s="108"/>
      <c r="D2639" s="108">
        <v>861196200</v>
      </c>
      <c r="E2639" s="17"/>
      <c r="F2639" s="14">
        <f t="shared" si="84"/>
        <v>0.49853555980343073</v>
      </c>
    </row>
    <row r="2640" spans="1:6" ht="12.75">
      <c r="A2640" s="17" t="s">
        <v>1158</v>
      </c>
      <c r="B2640" s="108">
        <v>127109500</v>
      </c>
      <c r="C2640" s="108"/>
      <c r="D2640" s="108">
        <v>66955800</v>
      </c>
      <c r="E2640" s="17"/>
      <c r="F2640" s="14">
        <f t="shared" si="84"/>
        <v>0.5267568513761757</v>
      </c>
    </row>
    <row r="2641" spans="1:6" ht="12.75">
      <c r="A2641" s="17" t="s">
        <v>1159</v>
      </c>
      <c r="B2641" s="108">
        <v>451192600</v>
      </c>
      <c r="C2641" s="108"/>
      <c r="D2641" s="108">
        <v>225636950</v>
      </c>
      <c r="E2641" s="17"/>
      <c r="F2641" s="14">
        <f t="shared" si="84"/>
        <v>0.5000900945627211</v>
      </c>
    </row>
    <row r="2642" spans="1:6" ht="12.75">
      <c r="A2642" s="8" t="s">
        <v>1160</v>
      </c>
      <c r="B2642" s="35">
        <f>SUM(B2643:B2645)</f>
        <v>447849800</v>
      </c>
      <c r="C2642" s="35"/>
      <c r="D2642" s="35">
        <f>SUM(D2643:D2645)</f>
        <v>227079850</v>
      </c>
      <c r="E2642" s="37"/>
      <c r="F2642" s="10">
        <f t="shared" si="84"/>
        <v>0.5070446609555257</v>
      </c>
    </row>
    <row r="2643" spans="1:6" ht="12.75">
      <c r="A2643" s="17" t="s">
        <v>1161</v>
      </c>
      <c r="B2643" s="108">
        <v>104420200</v>
      </c>
      <c r="C2643" s="108"/>
      <c r="D2643" s="108">
        <v>52019500</v>
      </c>
      <c r="E2643" s="17"/>
      <c r="F2643" s="14">
        <f t="shared" si="84"/>
        <v>0.4981746826763404</v>
      </c>
    </row>
    <row r="2644" spans="1:6" ht="12.75">
      <c r="A2644" s="17" t="s">
        <v>2086</v>
      </c>
      <c r="B2644" s="108">
        <v>270374900</v>
      </c>
      <c r="C2644" s="108"/>
      <c r="D2644" s="108">
        <v>135114650</v>
      </c>
      <c r="E2644" s="17"/>
      <c r="F2644" s="14">
        <f t="shared" si="84"/>
        <v>0.49973074423698355</v>
      </c>
    </row>
    <row r="2645" spans="1:6" ht="12.75">
      <c r="A2645" s="17" t="s">
        <v>1162</v>
      </c>
      <c r="B2645" s="108">
        <v>73054700</v>
      </c>
      <c r="C2645" s="108"/>
      <c r="D2645" s="108">
        <v>39945700</v>
      </c>
      <c r="E2645" s="17"/>
      <c r="F2645" s="14">
        <f t="shared" si="84"/>
        <v>0.546791650639863</v>
      </c>
    </row>
    <row r="2646" spans="1:6" ht="12.75">
      <c r="A2646" s="38" t="s">
        <v>1153</v>
      </c>
      <c r="B2646" s="29"/>
      <c r="C2646" s="29"/>
      <c r="D2646" s="29"/>
      <c r="E2646" s="17"/>
      <c r="F2646" s="14"/>
    </row>
    <row r="2647" spans="1:6" ht="12.75">
      <c r="A2647" s="8" t="s">
        <v>1163</v>
      </c>
      <c r="B2647" s="35">
        <f>SUM(B2648:B2651)</f>
        <v>798395500</v>
      </c>
      <c r="C2647" s="35"/>
      <c r="D2647" s="35">
        <f>SUM(D2648:D2651)</f>
        <v>386960850</v>
      </c>
      <c r="E2647" s="37"/>
      <c r="F2647" s="10">
        <f aca="true" t="shared" si="85" ref="F2647:F2663">SUM(D2647/B2647)</f>
        <v>0.4846731350564977</v>
      </c>
    </row>
    <row r="2648" spans="1:6" ht="12.75">
      <c r="A2648" s="17" t="s">
        <v>1466</v>
      </c>
      <c r="B2648" s="108">
        <v>144642600</v>
      </c>
      <c r="C2648" s="108"/>
      <c r="D2648" s="108">
        <v>70967000</v>
      </c>
      <c r="E2648" s="17"/>
      <c r="F2648" s="14">
        <f t="shared" si="85"/>
        <v>0.49063692162613226</v>
      </c>
    </row>
    <row r="2649" spans="1:6" ht="12.75">
      <c r="A2649" s="17" t="s">
        <v>1164</v>
      </c>
      <c r="B2649" s="108">
        <v>139575600</v>
      </c>
      <c r="C2649" s="108"/>
      <c r="D2649" s="108">
        <v>70642300</v>
      </c>
      <c r="E2649" s="17"/>
      <c r="F2649" s="14">
        <f t="shared" si="85"/>
        <v>0.5061221302290658</v>
      </c>
    </row>
    <row r="2650" spans="1:6" ht="12.75">
      <c r="A2650" s="17" t="s">
        <v>1165</v>
      </c>
      <c r="B2650" s="108">
        <v>192233500</v>
      </c>
      <c r="C2650" s="108"/>
      <c r="D2650" s="108">
        <v>90808800</v>
      </c>
      <c r="E2650" s="17"/>
      <c r="F2650" s="14">
        <f t="shared" si="85"/>
        <v>0.47238800729321373</v>
      </c>
    </row>
    <row r="2651" spans="1:6" ht="12.75">
      <c r="A2651" s="17" t="s">
        <v>1166</v>
      </c>
      <c r="B2651" s="108">
        <v>321943800</v>
      </c>
      <c r="C2651" s="108"/>
      <c r="D2651" s="108">
        <v>154542750</v>
      </c>
      <c r="E2651" s="17"/>
      <c r="F2651" s="14">
        <f t="shared" si="85"/>
        <v>0.4800302102416633</v>
      </c>
    </row>
    <row r="2652" spans="1:6" ht="12.75">
      <c r="A2652" s="8" t="s">
        <v>1167</v>
      </c>
      <c r="B2652" s="35">
        <f>SUM(B2653:B2655)</f>
        <v>4287489400</v>
      </c>
      <c r="C2652" s="35"/>
      <c r="D2652" s="35">
        <f>SUM(D2653:D2655)</f>
        <v>2181484950</v>
      </c>
      <c r="E2652" s="37"/>
      <c r="F2652" s="10">
        <f t="shared" si="85"/>
        <v>0.5088024124327865</v>
      </c>
    </row>
    <row r="2653" spans="1:6" ht="12.75">
      <c r="A2653" s="17" t="s">
        <v>1168</v>
      </c>
      <c r="B2653" s="108">
        <v>844618500</v>
      </c>
      <c r="C2653" s="108"/>
      <c r="D2653" s="108">
        <v>412023450</v>
      </c>
      <c r="E2653" s="17"/>
      <c r="F2653" s="14">
        <f t="shared" si="85"/>
        <v>0.48782195748731527</v>
      </c>
    </row>
    <row r="2654" spans="1:6" ht="12.75">
      <c r="A2654" s="17" t="s">
        <v>1169</v>
      </c>
      <c r="B2654" s="108">
        <v>1432478600</v>
      </c>
      <c r="C2654" s="108"/>
      <c r="D2654" s="108">
        <v>769895000</v>
      </c>
      <c r="E2654" s="17"/>
      <c r="F2654" s="14">
        <f t="shared" si="85"/>
        <v>0.5374565455986567</v>
      </c>
    </row>
    <row r="2655" spans="1:6" ht="12.75">
      <c r="A2655" s="17" t="s">
        <v>1170</v>
      </c>
      <c r="B2655" s="108">
        <v>2010392300</v>
      </c>
      <c r="C2655" s="108"/>
      <c r="D2655" s="108">
        <v>999566500</v>
      </c>
      <c r="E2655" s="17"/>
      <c r="F2655" s="14">
        <f t="shared" si="85"/>
        <v>0.4971997256455867</v>
      </c>
    </row>
    <row r="2656" spans="1:6" ht="12.75">
      <c r="A2656" s="8" t="s">
        <v>1171</v>
      </c>
      <c r="B2656" s="110">
        <v>760110500</v>
      </c>
      <c r="C2656" s="110"/>
      <c r="D2656" s="110">
        <v>422969050</v>
      </c>
      <c r="E2656" s="37"/>
      <c r="F2656" s="10">
        <f t="shared" si="85"/>
        <v>0.5564573177189369</v>
      </c>
    </row>
    <row r="2657" spans="1:6" ht="12.75">
      <c r="A2657" s="8" t="s">
        <v>1172</v>
      </c>
      <c r="B2657" s="35">
        <f>SUM(B2658:B2660)</f>
        <v>1424625300</v>
      </c>
      <c r="C2657" s="35"/>
      <c r="D2657" s="35">
        <f>SUM(D2658:D2660)</f>
        <v>664236850</v>
      </c>
      <c r="E2657" s="37"/>
      <c r="F2657" s="10">
        <f t="shared" si="85"/>
        <v>0.466253722996496</v>
      </c>
    </row>
    <row r="2658" spans="1:6" ht="12.75">
      <c r="A2658" s="17" t="s">
        <v>1173</v>
      </c>
      <c r="B2658" s="108">
        <v>119773700</v>
      </c>
      <c r="C2658" s="108"/>
      <c r="D2658" s="108">
        <v>56952400</v>
      </c>
      <c r="E2658" s="17"/>
      <c r="F2658" s="14">
        <f t="shared" si="85"/>
        <v>0.47550004717229244</v>
      </c>
    </row>
    <row r="2659" spans="1:6" ht="12.75">
      <c r="A2659" s="17" t="s">
        <v>1174</v>
      </c>
      <c r="B2659" s="108">
        <v>228189900</v>
      </c>
      <c r="C2659" s="108"/>
      <c r="D2659" s="108">
        <v>115672200</v>
      </c>
      <c r="E2659" s="17"/>
      <c r="F2659" s="14">
        <f t="shared" si="85"/>
        <v>0.5069120061843227</v>
      </c>
    </row>
    <row r="2660" spans="1:6" ht="12.75">
      <c r="A2660" s="17" t="s">
        <v>2877</v>
      </c>
      <c r="B2660" s="108">
        <v>1076661700</v>
      </c>
      <c r="C2660" s="108"/>
      <c r="D2660" s="108">
        <v>491612250</v>
      </c>
      <c r="E2660" s="17"/>
      <c r="F2660" s="14">
        <f t="shared" si="85"/>
        <v>0.4566079112872688</v>
      </c>
    </row>
    <row r="2661" spans="1:6" ht="12.75">
      <c r="A2661" s="8" t="s">
        <v>2878</v>
      </c>
      <c r="B2661" s="35">
        <f>SUM(B2662:B2663)</f>
        <v>1454043800</v>
      </c>
      <c r="C2661" s="35"/>
      <c r="D2661" s="35">
        <f>SUM(D2662:D2663)</f>
        <v>723244250</v>
      </c>
      <c r="E2661" s="37"/>
      <c r="F2661" s="10">
        <f t="shared" si="85"/>
        <v>0.49740196959678934</v>
      </c>
    </row>
    <row r="2662" spans="1:6" ht="12.75">
      <c r="A2662" s="17" t="s">
        <v>2879</v>
      </c>
      <c r="B2662" s="108">
        <v>112661200</v>
      </c>
      <c r="C2662" s="108"/>
      <c r="D2662" s="108">
        <v>54637400</v>
      </c>
      <c r="E2662" s="17"/>
      <c r="F2662" s="14">
        <f t="shared" si="85"/>
        <v>0.4849708684089997</v>
      </c>
    </row>
    <row r="2663" spans="1:6" ht="12.75">
      <c r="A2663" s="17" t="s">
        <v>2880</v>
      </c>
      <c r="B2663" s="108">
        <v>1341382600</v>
      </c>
      <c r="C2663" s="108"/>
      <c r="D2663" s="108">
        <v>668606850</v>
      </c>
      <c r="E2663" s="17"/>
      <c r="F2663" s="14">
        <f t="shared" si="85"/>
        <v>0.4984460436567464</v>
      </c>
    </row>
    <row r="2664" spans="1:6" ht="12.75">
      <c r="A2664" s="17"/>
      <c r="B2664" s="108"/>
      <c r="C2664" s="108"/>
      <c r="D2664" s="108"/>
      <c r="E2664" s="17"/>
      <c r="F2664" s="14"/>
    </row>
    <row r="2665" spans="1:6" ht="12.75">
      <c r="A2665" s="17"/>
      <c r="B2665" s="17"/>
      <c r="C2665" s="17"/>
      <c r="D2665" s="17"/>
      <c r="E2665" s="17"/>
      <c r="F2665" s="14"/>
    </row>
    <row r="2666" spans="1:6" ht="15.75">
      <c r="A2666" s="22" t="s">
        <v>2015</v>
      </c>
      <c r="B2666" s="35">
        <f>+B2630+B2631+B2636+B2642+B2647+B2652+B2656+B2657+B2661</f>
        <v>15462689000</v>
      </c>
      <c r="C2666" s="35"/>
      <c r="D2666" s="35">
        <f>+D2630+D2631+D2636+D2642+D2647+D2652+D2656+D2657+D2661</f>
        <v>7994251700</v>
      </c>
      <c r="E2666" s="37"/>
      <c r="F2666" s="10">
        <f>SUM(D2666/B2666)</f>
        <v>0.5170026830391532</v>
      </c>
    </row>
    <row r="2667" spans="1:6" ht="15.75">
      <c r="A2667" s="22"/>
      <c r="B2667" s="61"/>
      <c r="C2667" s="61"/>
      <c r="D2667" s="61"/>
      <c r="E2667" s="59"/>
      <c r="F2667" s="14"/>
    </row>
    <row r="2668" spans="1:6" ht="15.75">
      <c r="A2668" s="22"/>
      <c r="B2668" s="61"/>
      <c r="C2668" s="61"/>
      <c r="D2668" s="61"/>
      <c r="E2668" s="59"/>
      <c r="F2668" s="83"/>
    </row>
    <row r="2669" spans="1:6" ht="15.75">
      <c r="A2669" s="22"/>
      <c r="B2669" s="61"/>
      <c r="C2669" s="61"/>
      <c r="D2669" s="61"/>
      <c r="E2669" s="59"/>
      <c r="F2669" s="83"/>
    </row>
    <row r="2670" spans="1:6" ht="12.75">
      <c r="A2670" s="17"/>
      <c r="B2670" s="17"/>
      <c r="C2670" s="17"/>
      <c r="D2670" s="17"/>
      <c r="E2670" s="17"/>
      <c r="F2670" s="31"/>
    </row>
    <row r="2671" spans="1:6" ht="12.75">
      <c r="A2671" s="17"/>
      <c r="B2671" s="17"/>
      <c r="C2671" s="17"/>
      <c r="D2671" s="17"/>
      <c r="E2671" s="17"/>
      <c r="F2671" s="31"/>
    </row>
    <row r="2672" spans="1:5" ht="12.75">
      <c r="A2672" s="17" t="s">
        <v>2881</v>
      </c>
      <c r="B2672" s="17" t="s">
        <v>2882</v>
      </c>
      <c r="C2672" s="17"/>
      <c r="D2672" s="130" t="s">
        <v>839</v>
      </c>
      <c r="E2672" s="128"/>
    </row>
    <row r="2673" spans="1:5" ht="12.75">
      <c r="A2673" s="17" t="s">
        <v>2883</v>
      </c>
      <c r="B2673" s="17" t="s">
        <v>2882</v>
      </c>
      <c r="C2673" s="17"/>
      <c r="D2673" s="17" t="s">
        <v>839</v>
      </c>
      <c r="E2673" s="36"/>
    </row>
    <row r="2674" spans="4:5" ht="12.75">
      <c r="D2674" s="128"/>
      <c r="E2674" s="128"/>
    </row>
    <row r="2675" spans="1:6" ht="12.75">
      <c r="A2675" s="43" t="s">
        <v>2884</v>
      </c>
      <c r="B2675" s="44"/>
      <c r="C2675" s="44"/>
      <c r="D2675" s="44"/>
      <c r="E2675" s="44"/>
      <c r="F2675" s="45"/>
    </row>
    <row r="2676" spans="1:6" ht="12.75">
      <c r="A2676" s="46"/>
      <c r="B2676" s="11"/>
      <c r="C2676" s="11"/>
      <c r="D2676" s="11"/>
      <c r="E2676" s="11"/>
      <c r="F2676" s="42"/>
    </row>
    <row r="2677" spans="1:6" ht="12.75">
      <c r="A2677" s="19" t="s">
        <v>977</v>
      </c>
      <c r="B2677" s="5">
        <v>2005</v>
      </c>
      <c r="C2677" s="5" t="s">
        <v>978</v>
      </c>
      <c r="D2677" s="5">
        <v>2005</v>
      </c>
      <c r="E2677" s="19"/>
      <c r="F2677" s="47"/>
    </row>
    <row r="2678" spans="1:6" ht="13.5" thickBot="1">
      <c r="A2678" s="48" t="s">
        <v>979</v>
      </c>
      <c r="B2678" s="49" t="s">
        <v>980</v>
      </c>
      <c r="C2678" s="48"/>
      <c r="D2678" s="48" t="s">
        <v>981</v>
      </c>
      <c r="E2678" s="48"/>
      <c r="F2678" s="50" t="s">
        <v>982</v>
      </c>
    </row>
    <row r="2679" spans="1:6" ht="12.75">
      <c r="A2679" s="11"/>
      <c r="B2679" s="13"/>
      <c r="C2679" s="13"/>
      <c r="D2679" s="13"/>
      <c r="E2679" s="11"/>
      <c r="F2679" s="42"/>
    </row>
    <row r="2680" spans="1:6" ht="12.75">
      <c r="A2680" s="8" t="s">
        <v>2885</v>
      </c>
      <c r="B2680" s="35">
        <f>SUM(B2681:B2689)</f>
        <v>814905700</v>
      </c>
      <c r="C2680" s="35"/>
      <c r="D2680" s="35">
        <f>SUM(D2681:D2689)</f>
        <v>65685810</v>
      </c>
      <c r="E2680" s="37"/>
      <c r="F2680" s="10">
        <f aca="true" t="shared" si="86" ref="F2680:F2716">SUM(D2680/B2680)</f>
        <v>0.08060541238084358</v>
      </c>
    </row>
    <row r="2681" spans="1:6" ht="12.75">
      <c r="A2681" s="17" t="s">
        <v>2886</v>
      </c>
      <c r="B2681" s="108">
        <v>41174000</v>
      </c>
      <c r="C2681" s="108"/>
      <c r="D2681" s="108">
        <v>2900140</v>
      </c>
      <c r="E2681" s="17"/>
      <c r="F2681" s="14">
        <f t="shared" si="86"/>
        <v>0.07043619760042745</v>
      </c>
    </row>
    <row r="2682" spans="1:6" ht="12.75">
      <c r="A2682" s="17" t="s">
        <v>2887</v>
      </c>
      <c r="B2682" s="108">
        <v>86981800</v>
      </c>
      <c r="C2682" s="108"/>
      <c r="D2682" s="108">
        <v>6352000</v>
      </c>
      <c r="E2682" s="17"/>
      <c r="F2682" s="14">
        <f t="shared" si="86"/>
        <v>0.0730267711176361</v>
      </c>
    </row>
    <row r="2683" spans="1:6" ht="12.75">
      <c r="A2683" s="17" t="s">
        <v>2574</v>
      </c>
      <c r="B2683" s="108">
        <v>189309800</v>
      </c>
      <c r="C2683" s="108"/>
      <c r="D2683" s="108">
        <v>14689400</v>
      </c>
      <c r="E2683" s="17"/>
      <c r="F2683" s="14">
        <f t="shared" si="86"/>
        <v>0.07759450382389078</v>
      </c>
    </row>
    <row r="2684" spans="1:6" ht="12.75">
      <c r="A2684" s="17" t="s">
        <v>2888</v>
      </c>
      <c r="B2684" s="108">
        <v>31772200</v>
      </c>
      <c r="C2684" s="108"/>
      <c r="D2684" s="108">
        <v>1945870</v>
      </c>
      <c r="E2684" s="17"/>
      <c r="F2684" s="14">
        <f t="shared" si="86"/>
        <v>0.0612444212235854</v>
      </c>
    </row>
    <row r="2685" spans="1:6" ht="12.75">
      <c r="A2685" s="17" t="s">
        <v>2889</v>
      </c>
      <c r="B2685" s="108">
        <v>16323900</v>
      </c>
      <c r="C2685" s="108"/>
      <c r="D2685" s="108">
        <v>1022510</v>
      </c>
      <c r="E2685" s="17"/>
      <c r="F2685" s="14">
        <f t="shared" si="86"/>
        <v>0.06263883018151299</v>
      </c>
    </row>
    <row r="2686" spans="1:6" ht="12.75">
      <c r="A2686" s="17" t="s">
        <v>2890</v>
      </c>
      <c r="B2686" s="108">
        <v>93801000</v>
      </c>
      <c r="C2686" s="108"/>
      <c r="D2686" s="108">
        <v>7468740</v>
      </c>
      <c r="E2686" s="17"/>
      <c r="F2686" s="14">
        <f t="shared" si="86"/>
        <v>0.07962324495474461</v>
      </c>
    </row>
    <row r="2687" spans="1:6" ht="12.75">
      <c r="A2687" s="17" t="s">
        <v>2891</v>
      </c>
      <c r="B2687" s="108">
        <v>36979900</v>
      </c>
      <c r="C2687" s="108"/>
      <c r="D2687" s="108">
        <v>2555360</v>
      </c>
      <c r="E2687" s="17"/>
      <c r="F2687" s="14">
        <f t="shared" si="86"/>
        <v>0.06910132261039105</v>
      </c>
    </row>
    <row r="2688" spans="1:6" ht="12.75">
      <c r="A2688" s="17" t="s">
        <v>2892</v>
      </c>
      <c r="B2688" s="108">
        <v>28999300</v>
      </c>
      <c r="C2688" s="108"/>
      <c r="D2688" s="108">
        <v>2269740</v>
      </c>
      <c r="E2688" s="17"/>
      <c r="F2688" s="14">
        <f t="shared" si="86"/>
        <v>0.0782687857982779</v>
      </c>
    </row>
    <row r="2689" spans="1:6" ht="12.75">
      <c r="A2689" s="17" t="s">
        <v>2895</v>
      </c>
      <c r="B2689" s="108">
        <v>289563800</v>
      </c>
      <c r="C2689" s="108"/>
      <c r="D2689" s="108">
        <v>26482050</v>
      </c>
      <c r="E2689" s="17"/>
      <c r="F2689" s="14">
        <f t="shared" si="86"/>
        <v>0.09145497468951574</v>
      </c>
    </row>
    <row r="2690" spans="1:6" ht="12.75">
      <c r="A2690" s="8" t="s">
        <v>2896</v>
      </c>
      <c r="B2690" s="35">
        <f>SUM(B2691:B2694)</f>
        <v>823102400</v>
      </c>
      <c r="C2690" s="35"/>
      <c r="D2690" s="35">
        <f>SUM(D2691:D2694)</f>
        <v>57400310</v>
      </c>
      <c r="E2690" s="37"/>
      <c r="F2690" s="10">
        <f t="shared" si="86"/>
        <v>0.06973653581862961</v>
      </c>
    </row>
    <row r="2691" spans="1:6" ht="12.75">
      <c r="A2691" s="17" t="s">
        <v>2897</v>
      </c>
      <c r="B2691" s="108">
        <v>129362300</v>
      </c>
      <c r="C2691" s="108"/>
      <c r="D2691" s="108">
        <v>9295820</v>
      </c>
      <c r="E2691" s="17"/>
      <c r="F2691" s="14">
        <f t="shared" si="86"/>
        <v>0.07185880275783593</v>
      </c>
    </row>
    <row r="2692" spans="1:6" ht="12.75">
      <c r="A2692" s="17" t="s">
        <v>2898</v>
      </c>
      <c r="B2692" s="108">
        <v>322227200</v>
      </c>
      <c r="C2692" s="108"/>
      <c r="D2692" s="108">
        <v>23597070</v>
      </c>
      <c r="E2692" s="17"/>
      <c r="F2692" s="14">
        <f t="shared" si="86"/>
        <v>0.07323115491181377</v>
      </c>
    </row>
    <row r="2693" spans="1:6" ht="12.75">
      <c r="A2693" s="17" t="s">
        <v>2175</v>
      </c>
      <c r="B2693" s="108">
        <v>72324900</v>
      </c>
      <c r="C2693" s="108"/>
      <c r="D2693" s="108">
        <v>4652000</v>
      </c>
      <c r="E2693" s="17"/>
      <c r="F2693" s="14">
        <f t="shared" si="86"/>
        <v>0.0643208632158496</v>
      </c>
    </row>
    <row r="2694" spans="1:6" ht="12.75">
      <c r="A2694" s="17" t="s">
        <v>2899</v>
      </c>
      <c r="B2694" s="108">
        <v>299188000</v>
      </c>
      <c r="C2694" s="108"/>
      <c r="D2694" s="108">
        <v>19855420</v>
      </c>
      <c r="E2694" s="17"/>
      <c r="F2694" s="14">
        <f t="shared" si="86"/>
        <v>0.06636435953313635</v>
      </c>
    </row>
    <row r="2695" spans="1:6" ht="12.75">
      <c r="A2695" s="8" t="s">
        <v>2900</v>
      </c>
      <c r="B2695" s="35">
        <f>SUM(B2696:B2699)</f>
        <v>344320300</v>
      </c>
      <c r="C2695" s="35"/>
      <c r="D2695" s="35">
        <f>SUM(D2696:D2699)</f>
        <v>26934033</v>
      </c>
      <c r="E2695" s="37"/>
      <c r="F2695" s="10">
        <f t="shared" si="86"/>
        <v>0.0782237730392312</v>
      </c>
    </row>
    <row r="2696" spans="1:6" ht="12.75">
      <c r="A2696" s="17" t="s">
        <v>2901</v>
      </c>
      <c r="B2696" s="108">
        <v>32550500</v>
      </c>
      <c r="C2696" s="108"/>
      <c r="D2696" s="108">
        <v>2478430</v>
      </c>
      <c r="E2696" s="17"/>
      <c r="F2696" s="14">
        <f t="shared" si="86"/>
        <v>0.07614107310179567</v>
      </c>
    </row>
    <row r="2697" spans="1:6" ht="12.75">
      <c r="A2697" s="17" t="s">
        <v>2902</v>
      </c>
      <c r="B2697" s="108">
        <v>185817100</v>
      </c>
      <c r="C2697" s="108"/>
      <c r="D2697" s="108">
        <v>14841297</v>
      </c>
      <c r="E2697" s="17"/>
      <c r="F2697" s="14">
        <f t="shared" si="86"/>
        <v>0.07987045863916722</v>
      </c>
    </row>
    <row r="2698" spans="1:6" ht="12.75">
      <c r="A2698" s="17" t="s">
        <v>2903</v>
      </c>
      <c r="B2698" s="108">
        <v>74170600</v>
      </c>
      <c r="C2698" s="108"/>
      <c r="D2698" s="108">
        <v>5781956</v>
      </c>
      <c r="E2698" s="17"/>
      <c r="F2698" s="14">
        <f t="shared" si="86"/>
        <v>0.07795482307005741</v>
      </c>
    </row>
    <row r="2699" spans="1:6" ht="12.75">
      <c r="A2699" s="17" t="s">
        <v>2904</v>
      </c>
      <c r="B2699" s="108">
        <v>51782100</v>
      </c>
      <c r="C2699" s="108"/>
      <c r="D2699" s="108">
        <v>3832350</v>
      </c>
      <c r="E2699" s="17"/>
      <c r="F2699" s="14">
        <f t="shared" si="86"/>
        <v>0.07400916532933195</v>
      </c>
    </row>
    <row r="2700" spans="1:6" ht="12.75">
      <c r="A2700" s="8" t="s">
        <v>2905</v>
      </c>
      <c r="B2700" s="35">
        <f>SUM(B2701:B2704)</f>
        <v>438014800</v>
      </c>
      <c r="C2700" s="35"/>
      <c r="D2700" s="35">
        <f>SUM(D2701:D2704)</f>
        <v>36447201</v>
      </c>
      <c r="E2700" s="37"/>
      <c r="F2700" s="10">
        <f t="shared" si="86"/>
        <v>0.08320997600994304</v>
      </c>
    </row>
    <row r="2701" spans="1:6" ht="12.75">
      <c r="A2701" s="17" t="s">
        <v>2031</v>
      </c>
      <c r="B2701" s="108">
        <v>41828500</v>
      </c>
      <c r="C2701" s="108"/>
      <c r="D2701" s="108">
        <v>3113600</v>
      </c>
      <c r="E2701" s="17"/>
      <c r="F2701" s="14">
        <f t="shared" si="86"/>
        <v>0.07443728558279641</v>
      </c>
    </row>
    <row r="2702" spans="1:6" ht="12.75">
      <c r="A2702" s="17" t="s">
        <v>1291</v>
      </c>
      <c r="B2702" s="108">
        <v>356314300</v>
      </c>
      <c r="C2702" s="108"/>
      <c r="D2702" s="108">
        <v>30571561</v>
      </c>
      <c r="E2702" s="17"/>
      <c r="F2702" s="14">
        <f t="shared" si="86"/>
        <v>0.08579942202712605</v>
      </c>
    </row>
    <row r="2703" spans="1:6" ht="12.75">
      <c r="A2703" s="17" t="s">
        <v>2032</v>
      </c>
      <c r="B2703" s="108">
        <v>18588800</v>
      </c>
      <c r="C2703" s="108"/>
      <c r="D2703" s="108">
        <v>1346450</v>
      </c>
      <c r="E2703" s="17"/>
      <c r="F2703" s="14">
        <f t="shared" si="86"/>
        <v>0.07243340075744534</v>
      </c>
    </row>
    <row r="2704" spans="1:6" ht="12.75">
      <c r="A2704" s="17" t="s">
        <v>2033</v>
      </c>
      <c r="B2704" s="108">
        <v>21283200</v>
      </c>
      <c r="C2704" s="108"/>
      <c r="D2704" s="108">
        <v>1415590</v>
      </c>
      <c r="E2704" s="17"/>
      <c r="F2704" s="14">
        <f t="shared" si="86"/>
        <v>0.06651208464892497</v>
      </c>
    </row>
    <row r="2705" spans="1:6" ht="12.75">
      <c r="A2705" s="8" t="s">
        <v>2034</v>
      </c>
      <c r="B2705" s="35">
        <f>SUM(B2706:B2726)</f>
        <v>2135604300</v>
      </c>
      <c r="C2705" s="35"/>
      <c r="D2705" s="35">
        <f>SUM(D2706:D2726)</f>
        <v>309291453</v>
      </c>
      <c r="E2705" s="37"/>
      <c r="F2705" s="10">
        <f t="shared" si="86"/>
        <v>0.14482619884217315</v>
      </c>
    </row>
    <row r="2706" spans="1:6" ht="12.75">
      <c r="A2706" s="17" t="s">
        <v>2035</v>
      </c>
      <c r="B2706" s="108">
        <v>85455900</v>
      </c>
      <c r="C2706" s="108"/>
      <c r="D2706" s="108">
        <v>7352460</v>
      </c>
      <c r="E2706" s="17"/>
      <c r="F2706" s="14">
        <f t="shared" si="86"/>
        <v>0.08603806173710651</v>
      </c>
    </row>
    <row r="2707" spans="1:6" ht="12.75">
      <c r="A2707" s="17" t="s">
        <v>843</v>
      </c>
      <c r="B2707" s="108">
        <v>325878900</v>
      </c>
      <c r="C2707" s="108"/>
      <c r="D2707" s="108">
        <v>27416330</v>
      </c>
      <c r="E2707" s="17"/>
      <c r="F2707" s="14">
        <f t="shared" si="86"/>
        <v>0.08413042390900423</v>
      </c>
    </row>
    <row r="2708" spans="1:6" ht="12.75">
      <c r="A2708" s="17" t="s">
        <v>2036</v>
      </c>
      <c r="B2708" s="108">
        <v>75169200</v>
      </c>
      <c r="C2708" s="108"/>
      <c r="D2708" s="108">
        <v>7224575</v>
      </c>
      <c r="E2708" s="17"/>
      <c r="F2708" s="14">
        <f t="shared" si="86"/>
        <v>0.09611084061024994</v>
      </c>
    </row>
    <row r="2709" spans="1:6" ht="12.75">
      <c r="A2709" s="17" t="s">
        <v>2037</v>
      </c>
      <c r="B2709" s="108">
        <v>93938100</v>
      </c>
      <c r="C2709" s="108"/>
      <c r="D2709" s="108">
        <v>8558396</v>
      </c>
      <c r="E2709" s="17"/>
      <c r="F2709" s="14">
        <f t="shared" si="86"/>
        <v>0.09110676072860746</v>
      </c>
    </row>
    <row r="2710" spans="1:6" ht="12.75">
      <c r="A2710" s="17" t="s">
        <v>2038</v>
      </c>
      <c r="B2710" s="108">
        <v>58696900</v>
      </c>
      <c r="C2710" s="108"/>
      <c r="D2710" s="108">
        <v>4722950</v>
      </c>
      <c r="E2710" s="17"/>
      <c r="F2710" s="14">
        <f t="shared" si="86"/>
        <v>0.08046336348256893</v>
      </c>
    </row>
    <row r="2711" spans="1:6" ht="12.75">
      <c r="A2711" s="17" t="s">
        <v>2039</v>
      </c>
      <c r="B2711" s="108">
        <v>459510400</v>
      </c>
      <c r="C2711" s="108"/>
      <c r="D2711" s="108">
        <v>46103370</v>
      </c>
      <c r="E2711" s="17"/>
      <c r="F2711" s="14">
        <f t="shared" si="86"/>
        <v>0.10033150501055035</v>
      </c>
    </row>
    <row r="2712" spans="1:6" ht="12.75">
      <c r="A2712" s="17" t="s">
        <v>2040</v>
      </c>
      <c r="B2712" s="108">
        <v>457793200</v>
      </c>
      <c r="C2712" s="108"/>
      <c r="D2712" s="108">
        <v>43337789</v>
      </c>
      <c r="E2712" s="17"/>
      <c r="F2712" s="14">
        <f t="shared" si="86"/>
        <v>0.09466673816911217</v>
      </c>
    </row>
    <row r="2713" spans="1:6" ht="12.75">
      <c r="A2713" s="17" t="s">
        <v>1175</v>
      </c>
      <c r="B2713" s="108">
        <v>1493300</v>
      </c>
      <c r="C2713" s="108"/>
      <c r="D2713" s="108">
        <v>105720</v>
      </c>
      <c r="E2713" s="17"/>
      <c r="F2713" s="14">
        <f t="shared" si="86"/>
        <v>0.07079622312998057</v>
      </c>
    </row>
    <row r="2714" spans="1:6" ht="12.75">
      <c r="A2714" s="17" t="s">
        <v>382</v>
      </c>
      <c r="B2714" s="108">
        <v>191817200</v>
      </c>
      <c r="C2714" s="108"/>
      <c r="D2714" s="108">
        <v>15526470</v>
      </c>
      <c r="E2714" s="17"/>
      <c r="F2714" s="14">
        <f t="shared" si="86"/>
        <v>0.08094409677547165</v>
      </c>
    </row>
    <row r="2715" spans="1:6" ht="12.75">
      <c r="A2715" s="17" t="s">
        <v>1176</v>
      </c>
      <c r="B2715" s="108">
        <v>113716200</v>
      </c>
      <c r="C2715" s="108"/>
      <c r="D2715" s="108">
        <v>11116675</v>
      </c>
      <c r="E2715" s="17"/>
      <c r="F2715" s="14">
        <f t="shared" si="86"/>
        <v>0.0977580590980001</v>
      </c>
    </row>
    <row r="2716" spans="1:6" ht="12.75">
      <c r="A2716" s="17" t="s">
        <v>2672</v>
      </c>
      <c r="B2716" s="108">
        <v>37139500</v>
      </c>
      <c r="C2716" s="108"/>
      <c r="D2716" s="108">
        <v>22551921</v>
      </c>
      <c r="E2716" s="17"/>
      <c r="F2716" s="14">
        <f t="shared" si="86"/>
        <v>0.6072219873719356</v>
      </c>
    </row>
    <row r="2717" spans="1:6" ht="12.75">
      <c r="A2717" s="38" t="s">
        <v>1177</v>
      </c>
      <c r="B2717" s="108"/>
      <c r="C2717" s="108"/>
      <c r="D2717" s="108"/>
      <c r="E2717" s="17"/>
      <c r="F2717" s="14"/>
    </row>
    <row r="2718" spans="1:6" ht="12.75">
      <c r="A2718" s="17" t="s">
        <v>1178</v>
      </c>
      <c r="B2718" s="108">
        <v>18467400</v>
      </c>
      <c r="C2718" s="108"/>
      <c r="D2718" s="108">
        <v>10748712</v>
      </c>
      <c r="E2718" s="17"/>
      <c r="F2718" s="14">
        <f>SUM(D2718/B2718)</f>
        <v>0.5820371032197278</v>
      </c>
    </row>
    <row r="2719" spans="1:6" ht="12.75">
      <c r="A2719" s="38" t="s">
        <v>1177</v>
      </c>
      <c r="B2719" s="108"/>
      <c r="C2719" s="108"/>
      <c r="D2719" s="108"/>
      <c r="E2719" s="17"/>
      <c r="F2719" s="14"/>
    </row>
    <row r="2720" spans="1:6" ht="12.75">
      <c r="A2720" s="17" t="s">
        <v>1179</v>
      </c>
      <c r="B2720" s="108">
        <v>83194000</v>
      </c>
      <c r="C2720" s="108"/>
      <c r="D2720" s="108">
        <v>36531040</v>
      </c>
      <c r="E2720" s="17"/>
      <c r="F2720" s="14">
        <f>SUM(D2720/B2720)</f>
        <v>0.4391066663461307</v>
      </c>
    </row>
    <row r="2721" spans="1:6" ht="12.75">
      <c r="A2721" s="38" t="s">
        <v>127</v>
      </c>
      <c r="B2721" s="108"/>
      <c r="C2721" s="108"/>
      <c r="D2721" s="108"/>
      <c r="E2721" s="17"/>
      <c r="F2721" s="14"/>
    </row>
    <row r="2722" spans="1:6" ht="12.75">
      <c r="A2722" s="17" t="s">
        <v>1180</v>
      </c>
      <c r="B2722" s="108">
        <v>44245500</v>
      </c>
      <c r="C2722" s="108"/>
      <c r="D2722" s="108">
        <v>22867815</v>
      </c>
      <c r="E2722" s="17"/>
      <c r="F2722" s="14">
        <f>SUM(D2722/B2722)</f>
        <v>0.516839339593857</v>
      </c>
    </row>
    <row r="2723" spans="1:6" ht="12.75">
      <c r="A2723" s="38" t="s">
        <v>127</v>
      </c>
      <c r="B2723" s="108"/>
      <c r="C2723" s="108"/>
      <c r="D2723" s="108"/>
      <c r="E2723" s="17"/>
      <c r="F2723" s="14"/>
    </row>
    <row r="2724" spans="1:6" ht="12.75">
      <c r="A2724" s="17" t="s">
        <v>1181</v>
      </c>
      <c r="B2724" s="108">
        <v>36610400</v>
      </c>
      <c r="C2724" s="108"/>
      <c r="D2724" s="108">
        <v>20106890</v>
      </c>
      <c r="E2724" s="17"/>
      <c r="F2724" s="14">
        <f>SUM(D2724/B2724)</f>
        <v>0.5492125188471035</v>
      </c>
    </row>
    <row r="2725" spans="1:6" ht="12.75">
      <c r="A2725" s="38" t="s">
        <v>127</v>
      </c>
      <c r="B2725" s="108"/>
      <c r="C2725" s="108"/>
      <c r="D2725" s="108"/>
      <c r="E2725" s="17"/>
      <c r="F2725" s="14"/>
    </row>
    <row r="2726" spans="1:6" ht="12.75">
      <c r="A2726" s="17" t="s">
        <v>1633</v>
      </c>
      <c r="B2726" s="108">
        <v>52478200</v>
      </c>
      <c r="C2726" s="108"/>
      <c r="D2726" s="108">
        <v>25020340</v>
      </c>
      <c r="E2726" s="17"/>
      <c r="F2726" s="14">
        <f>SUM(D2726/B2726)</f>
        <v>0.47677588027028367</v>
      </c>
    </row>
    <row r="2727" spans="1:6" ht="12.75">
      <c r="A2727" s="38" t="s">
        <v>127</v>
      </c>
      <c r="B2727" s="29"/>
      <c r="C2727" s="29"/>
      <c r="D2727" s="29"/>
      <c r="E2727" s="17"/>
      <c r="F2727" s="14"/>
    </row>
    <row r="2729" spans="1:6" ht="12.75">
      <c r="A2729" s="43" t="s">
        <v>2884</v>
      </c>
      <c r="B2729" s="44"/>
      <c r="C2729" s="44"/>
      <c r="D2729" s="44"/>
      <c r="E2729" s="44"/>
      <c r="F2729" s="45"/>
    </row>
    <row r="2730" spans="1:6" ht="12.75">
      <c r="A2730" s="46"/>
      <c r="B2730" s="11"/>
      <c r="C2730" s="11"/>
      <c r="D2730" s="11"/>
      <c r="E2730" s="11"/>
      <c r="F2730" s="42"/>
    </row>
    <row r="2731" spans="1:6" ht="12.75">
      <c r="A2731" s="19" t="s">
        <v>977</v>
      </c>
      <c r="B2731" s="5">
        <v>2005</v>
      </c>
      <c r="C2731" s="5" t="s">
        <v>978</v>
      </c>
      <c r="D2731" s="5">
        <v>2005</v>
      </c>
      <c r="E2731" s="19"/>
      <c r="F2731" s="47"/>
    </row>
    <row r="2732" spans="1:6" ht="13.5" thickBot="1">
      <c r="A2732" s="48" t="s">
        <v>979</v>
      </c>
      <c r="B2732" s="49" t="s">
        <v>980</v>
      </c>
      <c r="C2732" s="48"/>
      <c r="D2732" s="48" t="s">
        <v>981</v>
      </c>
      <c r="E2732" s="48"/>
      <c r="F2732" s="50" t="s">
        <v>982</v>
      </c>
    </row>
    <row r="2733" spans="1:6" ht="12.75">
      <c r="A2733" s="11"/>
      <c r="B2733" s="13"/>
      <c r="C2733" s="13"/>
      <c r="D2733" s="13"/>
      <c r="E2733" s="11"/>
      <c r="F2733" s="42"/>
    </row>
    <row r="2734" spans="1:6" ht="12.75">
      <c r="A2734" s="8" t="s">
        <v>1182</v>
      </c>
      <c r="B2734" s="35">
        <f>SUM(B2735:B2740)</f>
        <v>591007000</v>
      </c>
      <c r="C2734" s="35"/>
      <c r="D2734" s="35">
        <f>SUM(D2735:D2740)</f>
        <v>44574465</v>
      </c>
      <c r="E2734" s="37"/>
      <c r="F2734" s="10">
        <f aca="true" t="shared" si="87" ref="F2734:F2740">SUM(D2734/B2734)</f>
        <v>0.07542121328512183</v>
      </c>
    </row>
    <row r="2735" spans="1:6" ht="12.75">
      <c r="A2735" s="17" t="s">
        <v>1183</v>
      </c>
      <c r="B2735" s="108">
        <v>132951000</v>
      </c>
      <c r="C2735" s="108"/>
      <c r="D2735" s="108">
        <v>7714740</v>
      </c>
      <c r="E2735" s="17"/>
      <c r="F2735" s="14">
        <f t="shared" si="87"/>
        <v>0.058026942256921725</v>
      </c>
    </row>
    <row r="2736" spans="1:6" ht="12.75">
      <c r="A2736" s="17" t="s">
        <v>2602</v>
      </c>
      <c r="B2736" s="108">
        <v>131561400</v>
      </c>
      <c r="C2736" s="108"/>
      <c r="D2736" s="108">
        <v>8973280</v>
      </c>
      <c r="E2736" s="17"/>
      <c r="F2736" s="14">
        <f t="shared" si="87"/>
        <v>0.06820602395535469</v>
      </c>
    </row>
    <row r="2737" spans="1:6" ht="12.75">
      <c r="A2737" s="17" t="s">
        <v>1184</v>
      </c>
      <c r="B2737" s="108">
        <v>68655500</v>
      </c>
      <c r="C2737" s="108"/>
      <c r="D2737" s="108">
        <v>4948876</v>
      </c>
      <c r="E2737" s="17"/>
      <c r="F2737" s="14">
        <f t="shared" si="87"/>
        <v>0.07208273190057607</v>
      </c>
    </row>
    <row r="2738" spans="1:6" ht="12.75">
      <c r="A2738" s="17" t="s">
        <v>1185</v>
      </c>
      <c r="B2738" s="108">
        <v>145283900</v>
      </c>
      <c r="C2738" s="108"/>
      <c r="D2738" s="108">
        <v>8690089</v>
      </c>
      <c r="E2738" s="17"/>
      <c r="F2738" s="14">
        <f t="shared" si="87"/>
        <v>0.05981453554041432</v>
      </c>
    </row>
    <row r="2739" spans="1:6" ht="12.75">
      <c r="A2739" s="17" t="s">
        <v>1114</v>
      </c>
      <c r="B2739" s="108">
        <v>87196400</v>
      </c>
      <c r="C2739" s="108"/>
      <c r="D2739" s="108">
        <v>6551190</v>
      </c>
      <c r="E2739" s="17"/>
      <c r="F2739" s="14">
        <f t="shared" si="87"/>
        <v>0.07513142744425229</v>
      </c>
    </row>
    <row r="2740" spans="1:6" ht="12.75">
      <c r="A2740" s="17" t="s">
        <v>1186</v>
      </c>
      <c r="B2740" s="108">
        <v>25358800</v>
      </c>
      <c r="C2740" s="108"/>
      <c r="D2740" s="108">
        <v>7696290</v>
      </c>
      <c r="E2740" s="17"/>
      <c r="F2740" s="14">
        <f t="shared" si="87"/>
        <v>0.30349582787829077</v>
      </c>
    </row>
    <row r="2741" spans="1:6" ht="12.75">
      <c r="A2741" s="38" t="s">
        <v>758</v>
      </c>
      <c r="B2741" s="29"/>
      <c r="C2741" s="29"/>
      <c r="D2741" s="29"/>
      <c r="E2741" s="17"/>
      <c r="F2741" s="14"/>
    </row>
    <row r="2742" spans="1:6" ht="12.75">
      <c r="A2742" s="8" t="s">
        <v>1187</v>
      </c>
      <c r="B2742" s="35">
        <f>SUM(B2743:B2748)</f>
        <v>270080100</v>
      </c>
      <c r="C2742" s="35"/>
      <c r="D2742" s="35">
        <f>SUM(D2743:D2748)</f>
        <v>19243510</v>
      </c>
      <c r="E2742" s="37"/>
      <c r="F2742" s="10">
        <f aca="true" t="shared" si="88" ref="F2742:F2773">SUM(D2742/B2742)</f>
        <v>0.07125112142656938</v>
      </c>
    </row>
    <row r="2743" spans="1:6" ht="12.75">
      <c r="A2743" s="17" t="s">
        <v>1188</v>
      </c>
      <c r="B2743" s="108">
        <v>51681900</v>
      </c>
      <c r="C2743" s="108"/>
      <c r="D2743" s="108">
        <v>3203340</v>
      </c>
      <c r="E2743" s="17"/>
      <c r="F2743" s="14">
        <f t="shared" si="88"/>
        <v>0.06198185438228858</v>
      </c>
    </row>
    <row r="2744" spans="1:6" ht="12.75">
      <c r="A2744" s="17" t="s">
        <v>1189</v>
      </c>
      <c r="B2744" s="108">
        <v>69430800</v>
      </c>
      <c r="C2744" s="108"/>
      <c r="D2744" s="108">
        <v>4888650</v>
      </c>
      <c r="E2744" s="17"/>
      <c r="F2744" s="14">
        <f t="shared" si="88"/>
        <v>0.07041039423425914</v>
      </c>
    </row>
    <row r="2745" spans="1:6" ht="12.75">
      <c r="A2745" s="17" t="s">
        <v>2893</v>
      </c>
      <c r="B2745" s="108">
        <v>63089700</v>
      </c>
      <c r="C2745" s="108"/>
      <c r="D2745" s="108">
        <v>4797150</v>
      </c>
      <c r="E2745" s="17"/>
      <c r="F2745" s="14">
        <f t="shared" si="88"/>
        <v>0.07603697592475475</v>
      </c>
    </row>
    <row r="2746" spans="1:6" ht="12.75">
      <c r="A2746" s="17" t="s">
        <v>2894</v>
      </c>
      <c r="B2746" s="108">
        <v>5777200</v>
      </c>
      <c r="C2746" s="108"/>
      <c r="D2746" s="108">
        <v>437050</v>
      </c>
      <c r="E2746" s="17"/>
      <c r="F2746" s="14">
        <f t="shared" si="88"/>
        <v>0.07565083431420065</v>
      </c>
    </row>
    <row r="2747" spans="1:6" ht="12.75">
      <c r="A2747" s="17" t="s">
        <v>1191</v>
      </c>
      <c r="B2747" s="108">
        <v>14358300</v>
      </c>
      <c r="C2747" s="108"/>
      <c r="D2747" s="108">
        <v>1096310</v>
      </c>
      <c r="E2747" s="17"/>
      <c r="F2747" s="14">
        <f t="shared" si="88"/>
        <v>0.07635374661345702</v>
      </c>
    </row>
    <row r="2748" spans="1:6" ht="12.75">
      <c r="A2748" s="17" t="s">
        <v>520</v>
      </c>
      <c r="B2748" s="108">
        <v>65742200</v>
      </c>
      <c r="C2748" s="108"/>
      <c r="D2748" s="108">
        <v>4821010</v>
      </c>
      <c r="E2748" s="17"/>
      <c r="F2748" s="14">
        <f t="shared" si="88"/>
        <v>0.07333204547459622</v>
      </c>
    </row>
    <row r="2749" spans="1:6" ht="12.75">
      <c r="A2749" s="8" t="s">
        <v>1192</v>
      </c>
      <c r="B2749" s="35">
        <f>SUM(B2750:B2757)</f>
        <v>867880600</v>
      </c>
      <c r="C2749" s="35"/>
      <c r="D2749" s="35">
        <f>SUM(D2750:D2757)</f>
        <v>67170910</v>
      </c>
      <c r="E2749" s="37"/>
      <c r="F2749" s="10">
        <f t="shared" si="88"/>
        <v>0.07739648748917766</v>
      </c>
    </row>
    <row r="2750" spans="1:6" ht="12.75">
      <c r="A2750" s="17" t="s">
        <v>1193</v>
      </c>
      <c r="B2750" s="108">
        <v>63424400</v>
      </c>
      <c r="C2750" s="108"/>
      <c r="D2750" s="108">
        <v>3968830</v>
      </c>
      <c r="E2750" s="17"/>
      <c r="F2750" s="14">
        <f t="shared" si="88"/>
        <v>0.06257575948688518</v>
      </c>
    </row>
    <row r="2751" spans="1:6" ht="12.75">
      <c r="A2751" s="17" t="s">
        <v>1194</v>
      </c>
      <c r="B2751" s="108">
        <v>92735500</v>
      </c>
      <c r="C2751" s="108"/>
      <c r="D2751" s="108">
        <v>5896140</v>
      </c>
      <c r="E2751" s="17"/>
      <c r="F2751" s="14">
        <f t="shared" si="88"/>
        <v>0.06358018234656632</v>
      </c>
    </row>
    <row r="2752" spans="1:6" ht="12.75">
      <c r="A2752" s="17" t="s">
        <v>1195</v>
      </c>
      <c r="B2752" s="108">
        <v>123579600</v>
      </c>
      <c r="C2752" s="108"/>
      <c r="D2752" s="108">
        <v>8747345</v>
      </c>
      <c r="E2752" s="17"/>
      <c r="F2752" s="14">
        <f t="shared" si="88"/>
        <v>0.07078308232103034</v>
      </c>
    </row>
    <row r="2753" spans="1:6" ht="12.75">
      <c r="A2753" s="17" t="s">
        <v>1196</v>
      </c>
      <c r="B2753" s="108">
        <v>49509500</v>
      </c>
      <c r="C2753" s="108"/>
      <c r="D2753" s="108">
        <v>3274730</v>
      </c>
      <c r="E2753" s="17"/>
      <c r="F2753" s="14">
        <f t="shared" si="88"/>
        <v>0.06614346741534453</v>
      </c>
    </row>
    <row r="2754" spans="1:6" ht="12.75">
      <c r="A2754" s="17" t="s">
        <v>1197</v>
      </c>
      <c r="B2754" s="108">
        <v>160474400</v>
      </c>
      <c r="C2754" s="108"/>
      <c r="D2754" s="108">
        <v>12570525</v>
      </c>
      <c r="E2754" s="17"/>
      <c r="F2754" s="14">
        <f t="shared" si="88"/>
        <v>0.07833352235621382</v>
      </c>
    </row>
    <row r="2755" spans="1:6" ht="12.75">
      <c r="A2755" s="17" t="s">
        <v>1198</v>
      </c>
      <c r="B2755" s="108">
        <v>141286800</v>
      </c>
      <c r="C2755" s="108"/>
      <c r="D2755" s="108">
        <v>11057235</v>
      </c>
      <c r="E2755" s="17"/>
      <c r="F2755" s="14">
        <f t="shared" si="88"/>
        <v>0.0782609203407537</v>
      </c>
    </row>
    <row r="2756" spans="1:6" ht="12.75">
      <c r="A2756" s="17" t="s">
        <v>1199</v>
      </c>
      <c r="B2756" s="108">
        <v>209234900</v>
      </c>
      <c r="C2756" s="108"/>
      <c r="D2756" s="108">
        <v>19233425</v>
      </c>
      <c r="E2756" s="17"/>
      <c r="F2756" s="14">
        <f t="shared" si="88"/>
        <v>0.09192264292429227</v>
      </c>
    </row>
    <row r="2757" spans="1:6" ht="12.75">
      <c r="A2757" s="17" t="s">
        <v>1200</v>
      </c>
      <c r="B2757" s="108">
        <v>27635500</v>
      </c>
      <c r="C2757" s="108"/>
      <c r="D2757" s="108">
        <v>2422680</v>
      </c>
      <c r="E2757" s="17"/>
      <c r="F2757" s="14">
        <f t="shared" si="88"/>
        <v>0.08766550270485426</v>
      </c>
    </row>
    <row r="2758" spans="1:6" ht="12.75">
      <c r="A2758" s="8" t="s">
        <v>1201</v>
      </c>
      <c r="B2758" s="35">
        <f>SUM(B2759:B2766)</f>
        <v>1627746800</v>
      </c>
      <c r="C2758" s="35"/>
      <c r="D2758" s="35">
        <f>SUM(D2759:D2766)</f>
        <v>137488662</v>
      </c>
      <c r="E2758" s="37"/>
      <c r="F2758" s="10">
        <f t="shared" si="88"/>
        <v>0.08446563187837322</v>
      </c>
    </row>
    <row r="2759" spans="1:6" ht="12.75">
      <c r="A2759" s="17" t="s">
        <v>1202</v>
      </c>
      <c r="B2759" s="108">
        <v>126385200</v>
      </c>
      <c r="C2759" s="108"/>
      <c r="D2759" s="108">
        <v>9148828</v>
      </c>
      <c r="E2759" s="17"/>
      <c r="F2759" s="14">
        <f t="shared" si="88"/>
        <v>0.07238844421656966</v>
      </c>
    </row>
    <row r="2760" spans="1:6" ht="12.75">
      <c r="A2760" s="17" t="s">
        <v>1203</v>
      </c>
      <c r="B2760" s="108">
        <v>21731500</v>
      </c>
      <c r="C2760" s="108"/>
      <c r="D2760" s="108">
        <v>1517420</v>
      </c>
      <c r="E2760" s="17"/>
      <c r="F2760" s="14">
        <f t="shared" si="88"/>
        <v>0.06982582886593194</v>
      </c>
    </row>
    <row r="2761" spans="1:6" ht="12.75">
      <c r="A2761" s="17" t="s">
        <v>1204</v>
      </c>
      <c r="B2761" s="108">
        <v>18733300</v>
      </c>
      <c r="C2761" s="108"/>
      <c r="D2761" s="108">
        <v>1514315</v>
      </c>
      <c r="E2761" s="17"/>
      <c r="F2761" s="14">
        <f t="shared" si="88"/>
        <v>0.08083546412004292</v>
      </c>
    </row>
    <row r="2762" spans="1:6" ht="12.75">
      <c r="A2762" s="17" t="s">
        <v>1205</v>
      </c>
      <c r="B2762" s="108">
        <v>73516200</v>
      </c>
      <c r="C2762" s="108"/>
      <c r="D2762" s="108">
        <v>6936230</v>
      </c>
      <c r="E2762" s="17"/>
      <c r="F2762" s="14">
        <f t="shared" si="88"/>
        <v>0.09434968075063728</v>
      </c>
    </row>
    <row r="2763" spans="1:6" ht="12.75">
      <c r="A2763" s="17" t="s">
        <v>1206</v>
      </c>
      <c r="B2763" s="108">
        <v>15736000</v>
      </c>
      <c r="C2763" s="108"/>
      <c r="D2763" s="108">
        <v>1181430</v>
      </c>
      <c r="E2763" s="17"/>
      <c r="F2763" s="14">
        <f t="shared" si="88"/>
        <v>0.07507816471784444</v>
      </c>
    </row>
    <row r="2764" spans="1:6" ht="12.75">
      <c r="A2764" s="17" t="s">
        <v>1207</v>
      </c>
      <c r="B2764" s="108">
        <v>387264300</v>
      </c>
      <c r="C2764" s="108"/>
      <c r="D2764" s="108">
        <v>29333894</v>
      </c>
      <c r="E2764" s="17"/>
      <c r="F2764" s="14">
        <f t="shared" si="88"/>
        <v>0.07574644499893225</v>
      </c>
    </row>
    <row r="2765" spans="1:6" ht="12.75">
      <c r="A2765" s="17" t="s">
        <v>1208</v>
      </c>
      <c r="B2765" s="108">
        <v>769195900</v>
      </c>
      <c r="C2765" s="108"/>
      <c r="D2765" s="108">
        <v>69768895</v>
      </c>
      <c r="E2765" s="17"/>
      <c r="F2765" s="14">
        <f t="shared" si="88"/>
        <v>0.09070367509759217</v>
      </c>
    </row>
    <row r="2766" spans="1:6" ht="12.75">
      <c r="A2766" s="17" t="s">
        <v>1209</v>
      </c>
      <c r="B2766" s="108">
        <v>215184400</v>
      </c>
      <c r="C2766" s="108"/>
      <c r="D2766" s="108">
        <v>18087650</v>
      </c>
      <c r="E2766" s="17"/>
      <c r="F2766" s="14">
        <f t="shared" si="88"/>
        <v>0.08405651153150508</v>
      </c>
    </row>
    <row r="2767" spans="1:6" ht="12.75">
      <c r="A2767" s="8" t="s">
        <v>1210</v>
      </c>
      <c r="B2767" s="35">
        <f>SUM(B2768:B2773)</f>
        <v>621758400</v>
      </c>
      <c r="C2767" s="35"/>
      <c r="D2767" s="35">
        <f>SUM(D2768:D2773)</f>
        <v>50598226</v>
      </c>
      <c r="E2767" s="37"/>
      <c r="F2767" s="10">
        <f t="shared" si="88"/>
        <v>0.08137923991055046</v>
      </c>
    </row>
    <row r="2768" spans="1:6" ht="12.75">
      <c r="A2768" s="17" t="s">
        <v>1211</v>
      </c>
      <c r="B2768" s="108">
        <v>178855000</v>
      </c>
      <c r="C2768" s="108"/>
      <c r="D2768" s="108">
        <v>13317608</v>
      </c>
      <c r="E2768" s="17"/>
      <c r="F2768" s="14">
        <f t="shared" si="88"/>
        <v>0.07446036174554807</v>
      </c>
    </row>
    <row r="2769" spans="1:6" ht="12.75">
      <c r="A2769" s="17" t="s">
        <v>578</v>
      </c>
      <c r="B2769" s="108">
        <v>76812800</v>
      </c>
      <c r="C2769" s="108"/>
      <c r="D2769" s="108">
        <v>5837298</v>
      </c>
      <c r="E2769" s="17"/>
      <c r="F2769" s="14">
        <f t="shared" si="88"/>
        <v>0.07599381873854358</v>
      </c>
    </row>
    <row r="2770" spans="1:6" ht="12.75">
      <c r="A2770" s="17" t="s">
        <v>1212</v>
      </c>
      <c r="B2770" s="108">
        <v>137818000</v>
      </c>
      <c r="C2770" s="108"/>
      <c r="D2770" s="108">
        <v>8999520</v>
      </c>
      <c r="E2770" s="17"/>
      <c r="F2770" s="14">
        <f t="shared" si="88"/>
        <v>0.06530003337735274</v>
      </c>
    </row>
    <row r="2771" spans="1:6" ht="12.75">
      <c r="A2771" s="17" t="s">
        <v>1213</v>
      </c>
      <c r="B2771" s="108">
        <v>91909100</v>
      </c>
      <c r="C2771" s="108"/>
      <c r="D2771" s="108">
        <v>6341600</v>
      </c>
      <c r="E2771" s="17"/>
      <c r="F2771" s="14">
        <f t="shared" si="88"/>
        <v>0.06899860840765495</v>
      </c>
    </row>
    <row r="2772" spans="1:6" ht="12.75">
      <c r="A2772" s="17" t="s">
        <v>1214</v>
      </c>
      <c r="B2772" s="108">
        <v>106769400</v>
      </c>
      <c r="C2772" s="108"/>
      <c r="D2772" s="108">
        <v>7040920</v>
      </c>
      <c r="E2772" s="17"/>
      <c r="F2772" s="14">
        <f t="shared" si="88"/>
        <v>0.0659451116143764</v>
      </c>
    </row>
    <row r="2773" spans="1:6" ht="12.75">
      <c r="A2773" s="17" t="s">
        <v>578</v>
      </c>
      <c r="B2773" s="108">
        <v>29594100</v>
      </c>
      <c r="C2773" s="108"/>
      <c r="D2773" s="108">
        <v>9061280</v>
      </c>
      <c r="E2773" s="17"/>
      <c r="F2773" s="14">
        <f t="shared" si="88"/>
        <v>0.3061853545132307</v>
      </c>
    </row>
    <row r="2774" spans="1:6" ht="12.75">
      <c r="A2774" s="38" t="s">
        <v>1215</v>
      </c>
      <c r="B2774" s="29"/>
      <c r="C2774" s="29"/>
      <c r="D2774" s="29"/>
      <c r="E2774" s="17"/>
      <c r="F2774" s="14"/>
    </row>
    <row r="2775" spans="1:6" ht="12.75">
      <c r="A2775" s="38"/>
      <c r="B2775" s="29"/>
      <c r="C2775" s="29"/>
      <c r="D2775" s="29"/>
      <c r="E2775" s="17"/>
      <c r="F2775" s="14"/>
    </row>
    <row r="2776" spans="1:6" ht="12.75">
      <c r="A2776" s="43" t="s">
        <v>2884</v>
      </c>
      <c r="B2776" s="44"/>
      <c r="C2776" s="44"/>
      <c r="D2776" s="44"/>
      <c r="E2776" s="44"/>
      <c r="F2776" s="45"/>
    </row>
    <row r="2777" spans="1:6" ht="12.75">
      <c r="A2777" s="46"/>
      <c r="B2777" s="11"/>
      <c r="C2777" s="11"/>
      <c r="D2777" s="11"/>
      <c r="E2777" s="11"/>
      <c r="F2777" s="42"/>
    </row>
    <row r="2778" spans="1:6" ht="12.75">
      <c r="A2778" s="19" t="s">
        <v>977</v>
      </c>
      <c r="B2778" s="5">
        <v>2005</v>
      </c>
      <c r="C2778" s="5" t="s">
        <v>978</v>
      </c>
      <c r="D2778" s="5">
        <v>2005</v>
      </c>
      <c r="E2778" s="19"/>
      <c r="F2778" s="47"/>
    </row>
    <row r="2779" spans="1:6" ht="13.5" thickBot="1">
      <c r="A2779" s="48" t="s">
        <v>979</v>
      </c>
      <c r="B2779" s="49" t="s">
        <v>980</v>
      </c>
      <c r="C2779" s="48"/>
      <c r="D2779" s="48" t="s">
        <v>981</v>
      </c>
      <c r="E2779" s="48"/>
      <c r="F2779" s="50" t="s">
        <v>982</v>
      </c>
    </row>
    <row r="2780" spans="1:6" ht="12.75">
      <c r="A2780" s="38"/>
      <c r="B2780" s="29"/>
      <c r="C2780" s="29"/>
      <c r="D2780" s="29"/>
      <c r="E2780" s="17"/>
      <c r="F2780" s="14"/>
    </row>
    <row r="2781" spans="1:6" ht="12.75">
      <c r="A2781" s="8" t="s">
        <v>1216</v>
      </c>
      <c r="B2781" s="35">
        <f>SUM(B2782:B2790)</f>
        <v>1104995000</v>
      </c>
      <c r="C2781" s="35"/>
      <c r="D2781" s="35">
        <f>SUM(D2782:D2790)</f>
        <v>79280215</v>
      </c>
      <c r="E2781" s="37"/>
      <c r="F2781" s="10">
        <f aca="true" t="shared" si="89" ref="F2781:F2790">SUM(D2781/B2781)</f>
        <v>0.0717471255526043</v>
      </c>
    </row>
    <row r="2782" spans="1:6" ht="12.75">
      <c r="A2782" s="17" t="s">
        <v>1217</v>
      </c>
      <c r="B2782" s="108">
        <v>23049200</v>
      </c>
      <c r="C2782" s="108"/>
      <c r="D2782" s="108">
        <v>1380870</v>
      </c>
      <c r="E2782" s="17"/>
      <c r="F2782" s="14">
        <f t="shared" si="89"/>
        <v>0.059909671485344394</v>
      </c>
    </row>
    <row r="2783" spans="1:6" ht="12.75">
      <c r="A2783" s="17" t="s">
        <v>1218</v>
      </c>
      <c r="B2783" s="108">
        <v>96045100</v>
      </c>
      <c r="C2783" s="108"/>
      <c r="D2783" s="108">
        <v>8144440</v>
      </c>
      <c r="E2783" s="17"/>
      <c r="F2783" s="14">
        <f t="shared" si="89"/>
        <v>0.0847980792356924</v>
      </c>
    </row>
    <row r="2784" spans="1:6" ht="12.75">
      <c r="A2784" s="17" t="s">
        <v>1219</v>
      </c>
      <c r="B2784" s="108">
        <v>138515100</v>
      </c>
      <c r="C2784" s="108"/>
      <c r="D2784" s="108">
        <v>8271790</v>
      </c>
      <c r="E2784" s="17"/>
      <c r="F2784" s="14">
        <f t="shared" si="89"/>
        <v>0.05971760479543386</v>
      </c>
    </row>
    <row r="2785" spans="1:6" ht="12.75">
      <c r="A2785" s="17" t="s">
        <v>1220</v>
      </c>
      <c r="B2785" s="108">
        <v>429113200</v>
      </c>
      <c r="C2785" s="108"/>
      <c r="D2785" s="108">
        <v>31644465</v>
      </c>
      <c r="E2785" s="17"/>
      <c r="F2785" s="14">
        <f t="shared" si="89"/>
        <v>0.07374386292474806</v>
      </c>
    </row>
    <row r="2786" spans="1:6" ht="12.75">
      <c r="A2786" s="17" t="s">
        <v>1221</v>
      </c>
      <c r="B2786" s="108">
        <v>113906100</v>
      </c>
      <c r="C2786" s="108"/>
      <c r="D2786" s="108">
        <v>8647480</v>
      </c>
      <c r="E2786" s="17"/>
      <c r="F2786" s="14">
        <f t="shared" si="89"/>
        <v>0.07591761986408103</v>
      </c>
    </row>
    <row r="2787" spans="1:6" ht="12.75">
      <c r="A2787" s="17" t="s">
        <v>1222</v>
      </c>
      <c r="B2787" s="108">
        <v>62714800</v>
      </c>
      <c r="C2787" s="108"/>
      <c r="D2787" s="108">
        <v>3789590</v>
      </c>
      <c r="E2787" s="17"/>
      <c r="F2787" s="14">
        <f t="shared" si="89"/>
        <v>0.06042576871806974</v>
      </c>
    </row>
    <row r="2788" spans="1:6" ht="12.75">
      <c r="A2788" s="17" t="s">
        <v>1254</v>
      </c>
      <c r="B2788" s="108">
        <v>83965200</v>
      </c>
      <c r="C2788" s="108"/>
      <c r="D2788" s="108">
        <v>7088160</v>
      </c>
      <c r="E2788" s="17"/>
      <c r="F2788" s="14">
        <f t="shared" si="89"/>
        <v>0.08441783024395821</v>
      </c>
    </row>
    <row r="2789" spans="1:6" ht="12.75">
      <c r="A2789" s="17" t="s">
        <v>1255</v>
      </c>
      <c r="B2789" s="108">
        <v>24469600</v>
      </c>
      <c r="C2789" s="108"/>
      <c r="D2789" s="108">
        <v>1663300</v>
      </c>
      <c r="E2789" s="17"/>
      <c r="F2789" s="14">
        <f t="shared" si="89"/>
        <v>0.06797413934024259</v>
      </c>
    </row>
    <row r="2790" spans="1:6" ht="12.75">
      <c r="A2790" s="17" t="s">
        <v>1256</v>
      </c>
      <c r="B2790" s="108">
        <v>133216700</v>
      </c>
      <c r="C2790" s="108"/>
      <c r="D2790" s="108">
        <v>8650120</v>
      </c>
      <c r="E2790" s="17"/>
      <c r="F2790" s="14">
        <f t="shared" si="89"/>
        <v>0.06493269987921935</v>
      </c>
    </row>
    <row r="2791" spans="1:6" ht="12.75">
      <c r="A2791" s="17"/>
      <c r="B2791" s="17"/>
      <c r="C2791" s="17"/>
      <c r="D2791" s="17"/>
      <c r="E2791" s="17"/>
      <c r="F2791" s="14"/>
    </row>
    <row r="2792" spans="1:6" ht="15.75">
      <c r="A2792" s="22" t="s">
        <v>2015</v>
      </c>
      <c r="B2792" s="35">
        <f>+B2680+B2690+B2695+B2700+B2705+B2734+B2742+B2749+B2758+B2767+B2781</f>
        <v>9639415400</v>
      </c>
      <c r="C2792" s="35"/>
      <c r="D2792" s="35">
        <f>+D2680+D2690+D2695+D2700+D2705+D2734+D2742+D2749+D2758+D2767+D2781</f>
        <v>894114795</v>
      </c>
      <c r="E2792" s="37"/>
      <c r="F2792" s="10">
        <f>SUM(D2792/B2792)</f>
        <v>0.09275612243041212</v>
      </c>
    </row>
    <row r="2793" spans="1:6" ht="12.75">
      <c r="A2793" s="17"/>
      <c r="B2793" s="17"/>
      <c r="C2793" s="17"/>
      <c r="D2793" s="17"/>
      <c r="E2793" s="17"/>
      <c r="F2793" s="14"/>
    </row>
    <row r="2794" spans="1:5" ht="12.75">
      <c r="A2794" s="17" t="s">
        <v>1257</v>
      </c>
      <c r="B2794" s="17" t="s">
        <v>2976</v>
      </c>
      <c r="C2794" s="17"/>
      <c r="D2794" s="130" t="s">
        <v>2977</v>
      </c>
      <c r="E2794" s="128"/>
    </row>
    <row r="2795" spans="1:5" ht="12.75">
      <c r="A2795" s="17" t="s">
        <v>2978</v>
      </c>
      <c r="B2795" s="17" t="s">
        <v>2976</v>
      </c>
      <c r="C2795" s="17"/>
      <c r="D2795" s="130" t="s">
        <v>2977</v>
      </c>
      <c r="E2795" s="128"/>
    </row>
    <row r="2796" spans="1:5" ht="12.75">
      <c r="A2796" s="17" t="s">
        <v>2979</v>
      </c>
      <c r="B2796" s="17" t="s">
        <v>2976</v>
      </c>
      <c r="C2796" s="17"/>
      <c r="D2796" s="130" t="s">
        <v>2977</v>
      </c>
      <c r="E2796" s="128"/>
    </row>
    <row r="2797" spans="1:5" ht="12.75">
      <c r="A2797" s="17" t="s">
        <v>2980</v>
      </c>
      <c r="B2797" s="17" t="s">
        <v>2976</v>
      </c>
      <c r="C2797" s="17"/>
      <c r="D2797" s="129" t="s">
        <v>2977</v>
      </c>
      <c r="E2797" s="129"/>
    </row>
    <row r="2798" spans="1:6" ht="12.75">
      <c r="A2798" s="43" t="s">
        <v>2981</v>
      </c>
      <c r="B2798" s="44"/>
      <c r="C2798" s="44"/>
      <c r="D2798" s="44"/>
      <c r="E2798" s="44"/>
      <c r="F2798" s="45"/>
    </row>
    <row r="2799" spans="1:6" ht="12.75">
      <c r="A2799" s="46"/>
      <c r="B2799" s="11"/>
      <c r="C2799" s="11"/>
      <c r="D2799" s="11"/>
      <c r="E2799" s="11"/>
      <c r="F2799" s="42"/>
    </row>
    <row r="2800" spans="1:6" ht="12.75">
      <c r="A2800" s="19" t="s">
        <v>977</v>
      </c>
      <c r="B2800" s="5">
        <v>2005</v>
      </c>
      <c r="C2800" s="5" t="s">
        <v>978</v>
      </c>
      <c r="D2800" s="5">
        <v>2005</v>
      </c>
      <c r="E2800" s="19"/>
      <c r="F2800" s="47"/>
    </row>
    <row r="2801" spans="1:6" ht="13.5" thickBot="1">
      <c r="A2801" s="48" t="s">
        <v>979</v>
      </c>
      <c r="B2801" s="49" t="s">
        <v>980</v>
      </c>
      <c r="C2801" s="48"/>
      <c r="D2801" s="48" t="s">
        <v>981</v>
      </c>
      <c r="E2801" s="48"/>
      <c r="F2801" s="50" t="s">
        <v>982</v>
      </c>
    </row>
    <row r="2802" spans="1:6" ht="12.75">
      <c r="A2802" s="11"/>
      <c r="B2802" s="13"/>
      <c r="C2802" s="13"/>
      <c r="D2802" s="13"/>
      <c r="E2802" s="11"/>
      <c r="F2802" s="42"/>
    </row>
    <row r="2803" spans="1:6" ht="12.75">
      <c r="A2803" s="8" t="s">
        <v>2982</v>
      </c>
      <c r="B2803" s="35">
        <f>SUM(B2804:B2812)</f>
        <v>350168500</v>
      </c>
      <c r="C2803" s="35"/>
      <c r="D2803" s="35">
        <f>SUM(D2804:D2812)</f>
        <v>451470170</v>
      </c>
      <c r="E2803" s="37"/>
      <c r="F2803" s="10">
        <f aca="true" t="shared" si="90" ref="F2803:F2827">SUM(D2803/B2803)</f>
        <v>1.2892940684270573</v>
      </c>
    </row>
    <row r="2804" spans="1:6" ht="12.75">
      <c r="A2804" s="17" t="s">
        <v>2175</v>
      </c>
      <c r="B2804" s="108">
        <v>31839700</v>
      </c>
      <c r="C2804" s="108"/>
      <c r="D2804" s="108">
        <v>41264250</v>
      </c>
      <c r="E2804" s="17"/>
      <c r="F2804" s="14">
        <f t="shared" si="90"/>
        <v>1.2959999623112026</v>
      </c>
    </row>
    <row r="2805" spans="1:6" ht="12.75">
      <c r="A2805" s="17" t="s">
        <v>2983</v>
      </c>
      <c r="B2805" s="108">
        <v>59524900</v>
      </c>
      <c r="C2805" s="108"/>
      <c r="D2805" s="108">
        <v>80524420</v>
      </c>
      <c r="E2805" s="17"/>
      <c r="F2805" s="14">
        <f t="shared" si="90"/>
        <v>1.3527854729701352</v>
      </c>
    </row>
    <row r="2806" spans="1:6" ht="12.75">
      <c r="A2806" s="17" t="s">
        <v>338</v>
      </c>
      <c r="B2806" s="108">
        <v>29119100</v>
      </c>
      <c r="C2806" s="108"/>
      <c r="D2806" s="108">
        <v>38549930</v>
      </c>
      <c r="E2806" s="17"/>
      <c r="F2806" s="14">
        <f t="shared" si="90"/>
        <v>1.3238709300768223</v>
      </c>
    </row>
    <row r="2807" spans="1:6" ht="12.75">
      <c r="A2807" s="17" t="s">
        <v>2984</v>
      </c>
      <c r="B2807" s="108">
        <v>23889700</v>
      </c>
      <c r="C2807" s="108"/>
      <c r="D2807" s="108">
        <v>28203090</v>
      </c>
      <c r="E2807" s="17"/>
      <c r="F2807" s="14">
        <f t="shared" si="90"/>
        <v>1.180554381176825</v>
      </c>
    </row>
    <row r="2808" spans="1:6" ht="12.75">
      <c r="A2808" s="17" t="s">
        <v>2985</v>
      </c>
      <c r="B2808" s="108">
        <v>38708300</v>
      </c>
      <c r="C2808" s="108"/>
      <c r="D2808" s="108">
        <v>48932460</v>
      </c>
      <c r="E2808" s="17"/>
      <c r="F2808" s="14">
        <f t="shared" si="90"/>
        <v>1.26413353208485</v>
      </c>
    </row>
    <row r="2809" spans="1:6" ht="12.75">
      <c r="A2809" s="17" t="s">
        <v>663</v>
      </c>
      <c r="B2809" s="108">
        <v>32198300</v>
      </c>
      <c r="C2809" s="108"/>
      <c r="D2809" s="108">
        <v>42482870</v>
      </c>
      <c r="E2809" s="17"/>
      <c r="F2809" s="14">
        <f t="shared" si="90"/>
        <v>1.3194134472938013</v>
      </c>
    </row>
    <row r="2810" spans="1:6" ht="12.75">
      <c r="A2810" s="17" t="s">
        <v>2986</v>
      </c>
      <c r="B2810" s="108">
        <v>20770200</v>
      </c>
      <c r="C2810" s="108"/>
      <c r="D2810" s="108">
        <v>27866600</v>
      </c>
      <c r="E2810" s="17"/>
      <c r="F2810" s="14">
        <f t="shared" si="90"/>
        <v>1.3416625742650528</v>
      </c>
    </row>
    <row r="2811" spans="1:6" ht="12.75">
      <c r="A2811" s="17" t="s">
        <v>2987</v>
      </c>
      <c r="B2811" s="108">
        <v>18479200</v>
      </c>
      <c r="C2811" s="108"/>
      <c r="D2811" s="108">
        <v>19918820</v>
      </c>
      <c r="E2811" s="17"/>
      <c r="F2811" s="14">
        <f t="shared" si="90"/>
        <v>1.0779048876574744</v>
      </c>
    </row>
    <row r="2812" spans="1:6" ht="12.75">
      <c r="A2812" s="17" t="s">
        <v>2988</v>
      </c>
      <c r="B2812" s="108">
        <v>95639100</v>
      </c>
      <c r="C2812" s="108"/>
      <c r="D2812" s="108">
        <v>123727730</v>
      </c>
      <c r="E2812" s="17"/>
      <c r="F2812" s="14">
        <f t="shared" si="90"/>
        <v>1.2936940017210534</v>
      </c>
    </row>
    <row r="2813" spans="1:6" ht="12.75">
      <c r="A2813" s="8" t="s">
        <v>2989</v>
      </c>
      <c r="B2813" s="35">
        <f>SUM(B2814:B2831)</f>
        <v>563647100</v>
      </c>
      <c r="C2813" s="35"/>
      <c r="D2813" s="35">
        <f>SUM(D2814:D2831)</f>
        <v>611230380</v>
      </c>
      <c r="E2813" s="37"/>
      <c r="F2813" s="10">
        <f t="shared" si="90"/>
        <v>1.0844203403157755</v>
      </c>
    </row>
    <row r="2814" spans="1:6" ht="12.75">
      <c r="A2814" s="17" t="s">
        <v>2990</v>
      </c>
      <c r="B2814" s="108">
        <v>30483600</v>
      </c>
      <c r="C2814" s="108"/>
      <c r="D2814" s="108">
        <v>37073120</v>
      </c>
      <c r="E2814" s="17"/>
      <c r="F2814" s="14">
        <f t="shared" si="90"/>
        <v>1.2161660696243226</v>
      </c>
    </row>
    <row r="2815" spans="1:6" ht="12.75">
      <c r="A2815" s="17" t="s">
        <v>2991</v>
      </c>
      <c r="B2815" s="108">
        <v>20516700</v>
      </c>
      <c r="C2815" s="108"/>
      <c r="D2815" s="108">
        <v>23776010</v>
      </c>
      <c r="E2815" s="17"/>
      <c r="F2815" s="14">
        <f t="shared" si="90"/>
        <v>1.158861317853261</v>
      </c>
    </row>
    <row r="2816" spans="1:6" ht="12.75">
      <c r="A2816" s="17" t="s">
        <v>2992</v>
      </c>
      <c r="B2816" s="108">
        <v>22068500</v>
      </c>
      <c r="C2816" s="108"/>
      <c r="D2816" s="108">
        <v>23461360</v>
      </c>
      <c r="E2816" s="17"/>
      <c r="F2816" s="14">
        <f t="shared" si="90"/>
        <v>1.0631153000883613</v>
      </c>
    </row>
    <row r="2817" spans="1:6" ht="12.75">
      <c r="A2817" s="17" t="s">
        <v>2993</v>
      </c>
      <c r="B2817" s="108">
        <v>26694400</v>
      </c>
      <c r="C2817" s="108"/>
      <c r="D2817" s="108">
        <v>29849970</v>
      </c>
      <c r="E2817" s="17"/>
      <c r="F2817" s="14">
        <f t="shared" si="90"/>
        <v>1.118210935626948</v>
      </c>
    </row>
    <row r="2818" spans="1:6" ht="12.75">
      <c r="A2818" s="17" t="s">
        <v>2994</v>
      </c>
      <c r="B2818" s="108">
        <v>87833100</v>
      </c>
      <c r="C2818" s="108"/>
      <c r="D2818" s="108">
        <v>124335310</v>
      </c>
      <c r="E2818" s="17"/>
      <c r="F2818" s="14">
        <f t="shared" si="90"/>
        <v>1.4155860376099672</v>
      </c>
    </row>
    <row r="2819" spans="1:6" ht="12.75">
      <c r="A2819" s="17" t="s">
        <v>2860</v>
      </c>
      <c r="B2819" s="108">
        <v>70629400</v>
      </c>
      <c r="C2819" s="108"/>
      <c r="D2819" s="108">
        <v>88004820</v>
      </c>
      <c r="E2819" s="17"/>
      <c r="F2819" s="14">
        <f t="shared" si="90"/>
        <v>1.2460083194816889</v>
      </c>
    </row>
    <row r="2820" spans="1:6" ht="12.75">
      <c r="A2820" s="17" t="s">
        <v>2995</v>
      </c>
      <c r="B2820" s="108">
        <v>23083800</v>
      </c>
      <c r="C2820" s="108"/>
      <c r="D2820" s="108">
        <v>28356820</v>
      </c>
      <c r="E2820" s="17"/>
      <c r="F2820" s="14">
        <f t="shared" si="90"/>
        <v>1.2284294613538498</v>
      </c>
    </row>
    <row r="2821" spans="1:6" ht="12.75">
      <c r="A2821" s="17" t="s">
        <v>1308</v>
      </c>
      <c r="B2821" s="108">
        <v>35054900</v>
      </c>
      <c r="C2821" s="108"/>
      <c r="D2821" s="108">
        <v>43230340</v>
      </c>
      <c r="E2821" s="17"/>
      <c r="F2821" s="14">
        <f t="shared" si="90"/>
        <v>1.2332181806252478</v>
      </c>
    </row>
    <row r="2822" spans="1:6" ht="12.75">
      <c r="A2822" s="17" t="s">
        <v>2996</v>
      </c>
      <c r="B2822" s="108">
        <v>19132000</v>
      </c>
      <c r="C2822" s="108"/>
      <c r="D2822" s="108">
        <v>25608170</v>
      </c>
      <c r="E2822" s="17"/>
      <c r="F2822" s="14">
        <f t="shared" si="90"/>
        <v>1.3384993727785908</v>
      </c>
    </row>
    <row r="2823" spans="1:6" ht="12.75">
      <c r="A2823" s="17" t="s">
        <v>1293</v>
      </c>
      <c r="B2823" s="108">
        <v>32484000</v>
      </c>
      <c r="C2823" s="108"/>
      <c r="D2823" s="108">
        <v>41197540</v>
      </c>
      <c r="E2823" s="17"/>
      <c r="F2823" s="14">
        <f t="shared" si="90"/>
        <v>1.2682409801748553</v>
      </c>
    </row>
    <row r="2824" spans="1:6" ht="12.75">
      <c r="A2824" s="17" t="s">
        <v>290</v>
      </c>
      <c r="B2824" s="108">
        <v>50456900</v>
      </c>
      <c r="C2824" s="108"/>
      <c r="D2824" s="108">
        <v>73178930</v>
      </c>
      <c r="E2824" s="17"/>
      <c r="F2824" s="14">
        <f t="shared" si="90"/>
        <v>1.4503255253493577</v>
      </c>
    </row>
    <row r="2825" spans="1:6" ht="12.75">
      <c r="A2825" s="17" t="s">
        <v>1294</v>
      </c>
      <c r="B2825" s="108">
        <v>7074900</v>
      </c>
      <c r="C2825" s="108"/>
      <c r="D2825" s="108">
        <v>9510520</v>
      </c>
      <c r="E2825" s="17"/>
      <c r="F2825" s="14">
        <f t="shared" si="90"/>
        <v>1.344262109711798</v>
      </c>
    </row>
    <row r="2826" spans="1:6" ht="12.75">
      <c r="A2826" s="17" t="s">
        <v>1295</v>
      </c>
      <c r="B2826" s="108">
        <v>23165500</v>
      </c>
      <c r="C2826" s="108"/>
      <c r="D2826" s="108">
        <v>27378640</v>
      </c>
      <c r="E2826" s="17"/>
      <c r="F2826" s="14">
        <f t="shared" si="90"/>
        <v>1.1818713172605815</v>
      </c>
    </row>
    <row r="2827" spans="1:6" ht="12.75">
      <c r="A2827" s="17" t="s">
        <v>1296</v>
      </c>
      <c r="B2827" s="108">
        <v>35509800</v>
      </c>
      <c r="C2827" s="108"/>
      <c r="D2827" s="108">
        <v>11440350</v>
      </c>
      <c r="E2827" s="17"/>
      <c r="F2827" s="14">
        <f t="shared" si="90"/>
        <v>0.3221744419850295</v>
      </c>
    </row>
    <row r="2828" spans="1:6" ht="12.75">
      <c r="A2828" s="38" t="s">
        <v>1223</v>
      </c>
      <c r="B2828" s="108"/>
      <c r="C2828" s="108"/>
      <c r="D2828" s="108"/>
      <c r="E2828" s="17"/>
      <c r="F2828" s="14"/>
    </row>
    <row r="2829" spans="1:6" ht="12.75">
      <c r="A2829" s="17" t="s">
        <v>1297</v>
      </c>
      <c r="B2829" s="108">
        <v>28779200</v>
      </c>
      <c r="C2829" s="108"/>
      <c r="D2829" s="108">
        <v>7685330</v>
      </c>
      <c r="E2829" s="17"/>
      <c r="F2829" s="14">
        <f>SUM(D2829/B2829)</f>
        <v>0.2670446016567521</v>
      </c>
    </row>
    <row r="2830" spans="1:6" ht="12.75">
      <c r="A2830" s="38" t="s">
        <v>1223</v>
      </c>
      <c r="B2830" s="108"/>
      <c r="C2830" s="108"/>
      <c r="D2830" s="108"/>
      <c r="E2830" s="17"/>
      <c r="F2830" s="14"/>
    </row>
    <row r="2831" spans="1:6" ht="12.75">
      <c r="A2831" s="17" t="s">
        <v>2959</v>
      </c>
      <c r="B2831" s="108">
        <v>50680400</v>
      </c>
      <c r="C2831" s="108"/>
      <c r="D2831" s="108">
        <v>17143150</v>
      </c>
      <c r="E2831" s="17"/>
      <c r="F2831" s="14">
        <f>SUM(D2831/B2831)</f>
        <v>0.33825995848493695</v>
      </c>
    </row>
    <row r="2832" spans="1:6" ht="12.75">
      <c r="A2832" s="38" t="s">
        <v>1223</v>
      </c>
      <c r="B2832" s="108"/>
      <c r="C2832" s="108"/>
      <c r="D2832" s="108"/>
      <c r="E2832" s="17"/>
      <c r="F2832" s="14"/>
    </row>
    <row r="2833" spans="1:6" ht="12.75">
      <c r="A2833" s="8" t="s">
        <v>1298</v>
      </c>
      <c r="B2833" s="110">
        <v>526122500</v>
      </c>
      <c r="C2833" s="110"/>
      <c r="D2833" s="110">
        <v>678745990</v>
      </c>
      <c r="E2833" s="37"/>
      <c r="F2833" s="10">
        <f aca="true" t="shared" si="91" ref="F2833:F2850">SUM(D2833/B2833)</f>
        <v>1.2900911669810737</v>
      </c>
    </row>
    <row r="2834" spans="1:6" ht="12.75">
      <c r="A2834" s="8" t="s">
        <v>1299</v>
      </c>
      <c r="B2834" s="35">
        <f>SUM(B2835:B2838)</f>
        <v>191421200</v>
      </c>
      <c r="C2834" s="35"/>
      <c r="D2834" s="35">
        <f>SUM(D2835:D2838)</f>
        <v>252217830</v>
      </c>
      <c r="E2834" s="37"/>
      <c r="F2834" s="10">
        <f t="shared" si="91"/>
        <v>1.3176065660438865</v>
      </c>
    </row>
    <row r="2835" spans="1:6" ht="12.75">
      <c r="A2835" s="17" t="s">
        <v>2581</v>
      </c>
      <c r="B2835" s="108">
        <v>15665100</v>
      </c>
      <c r="C2835" s="108"/>
      <c r="D2835" s="108">
        <v>20308760</v>
      </c>
      <c r="E2835" s="17"/>
      <c r="F2835" s="14">
        <f t="shared" si="91"/>
        <v>1.2964334731345475</v>
      </c>
    </row>
    <row r="2836" spans="1:6" ht="12.75">
      <c r="A2836" s="17" t="s">
        <v>921</v>
      </c>
      <c r="B2836" s="108">
        <v>94720900</v>
      </c>
      <c r="C2836" s="108"/>
      <c r="D2836" s="108">
        <v>121248280</v>
      </c>
      <c r="E2836" s="17"/>
      <c r="F2836" s="14">
        <f t="shared" si="91"/>
        <v>1.2800583609319591</v>
      </c>
    </row>
    <row r="2837" spans="1:6" ht="12.75">
      <c r="A2837" s="17" t="s">
        <v>1281</v>
      </c>
      <c r="B2837" s="108">
        <v>28691900</v>
      </c>
      <c r="C2837" s="108"/>
      <c r="D2837" s="108">
        <v>40458060</v>
      </c>
      <c r="E2837" s="17"/>
      <c r="F2837" s="14">
        <f t="shared" si="91"/>
        <v>1.4100864703975686</v>
      </c>
    </row>
    <row r="2838" spans="1:6" ht="12.75">
      <c r="A2838" s="17" t="s">
        <v>2086</v>
      </c>
      <c r="B2838" s="108">
        <v>52343300</v>
      </c>
      <c r="C2838" s="108"/>
      <c r="D2838" s="108">
        <v>70202730</v>
      </c>
      <c r="E2838" s="17"/>
      <c r="F2838" s="14">
        <f t="shared" si="91"/>
        <v>1.3411980138814328</v>
      </c>
    </row>
    <row r="2839" spans="1:6" ht="12.75">
      <c r="A2839" s="8" t="s">
        <v>1282</v>
      </c>
      <c r="B2839" s="35">
        <f>SUM(B2840:B2846)</f>
        <v>575620600</v>
      </c>
      <c r="C2839" s="35"/>
      <c r="D2839" s="35">
        <f>SUM(D2840:D2846)</f>
        <v>724522020</v>
      </c>
      <c r="E2839" s="37"/>
      <c r="F2839" s="10">
        <f t="shared" si="91"/>
        <v>1.2586797970746704</v>
      </c>
    </row>
    <row r="2840" spans="1:6" ht="12.75">
      <c r="A2840" s="17" t="s">
        <v>1283</v>
      </c>
      <c r="B2840" s="108">
        <v>19086500</v>
      </c>
      <c r="C2840" s="108"/>
      <c r="D2840" s="108">
        <v>20667630</v>
      </c>
      <c r="E2840" s="17"/>
      <c r="F2840" s="14">
        <f t="shared" si="91"/>
        <v>1.0828402273858486</v>
      </c>
    </row>
    <row r="2841" spans="1:6" ht="12.75">
      <c r="A2841" s="17" t="s">
        <v>2656</v>
      </c>
      <c r="B2841" s="108">
        <v>80068400</v>
      </c>
      <c r="C2841" s="108"/>
      <c r="D2841" s="108">
        <v>106226660</v>
      </c>
      <c r="E2841" s="17"/>
      <c r="F2841" s="14">
        <f t="shared" si="91"/>
        <v>1.3266989224213297</v>
      </c>
    </row>
    <row r="2842" spans="1:6" ht="12.75">
      <c r="A2842" s="17" t="s">
        <v>445</v>
      </c>
      <c r="B2842" s="108">
        <v>137748700</v>
      </c>
      <c r="C2842" s="108"/>
      <c r="D2842" s="108">
        <v>163805270</v>
      </c>
      <c r="E2842" s="17"/>
      <c r="F2842" s="14">
        <f t="shared" si="91"/>
        <v>1.1891601880816298</v>
      </c>
    </row>
    <row r="2843" spans="1:6" ht="12.75">
      <c r="A2843" s="17" t="s">
        <v>1284</v>
      </c>
      <c r="B2843" s="108">
        <v>38901900</v>
      </c>
      <c r="C2843" s="108"/>
      <c r="D2843" s="108">
        <v>42285970</v>
      </c>
      <c r="E2843" s="17"/>
      <c r="F2843" s="14">
        <f t="shared" si="91"/>
        <v>1.0869898385425905</v>
      </c>
    </row>
    <row r="2844" spans="1:6" ht="12.75">
      <c r="A2844" s="17" t="s">
        <v>1285</v>
      </c>
      <c r="B2844" s="108">
        <v>197067100</v>
      </c>
      <c r="C2844" s="108"/>
      <c r="D2844" s="108">
        <v>259247170</v>
      </c>
      <c r="E2844" s="17"/>
      <c r="F2844" s="14">
        <f t="shared" si="91"/>
        <v>1.315527401580477</v>
      </c>
    </row>
    <row r="2845" spans="1:6" ht="12.75">
      <c r="A2845" s="17" t="s">
        <v>1286</v>
      </c>
      <c r="B2845" s="108">
        <v>35992500</v>
      </c>
      <c r="C2845" s="108"/>
      <c r="D2845" s="108">
        <v>43731080</v>
      </c>
      <c r="E2845" s="17"/>
      <c r="F2845" s="14">
        <f t="shared" si="91"/>
        <v>1.215005348336459</v>
      </c>
    </row>
    <row r="2846" spans="1:6" ht="12.75">
      <c r="A2846" s="17" t="s">
        <v>1311</v>
      </c>
      <c r="B2846" s="108">
        <v>66755500</v>
      </c>
      <c r="C2846" s="108"/>
      <c r="D2846" s="108">
        <v>88558240</v>
      </c>
      <c r="E2846" s="17"/>
      <c r="F2846" s="14">
        <f t="shared" si="91"/>
        <v>1.3266058976413928</v>
      </c>
    </row>
    <row r="2847" spans="1:6" ht="12.75">
      <c r="A2847" s="8" t="s">
        <v>1312</v>
      </c>
      <c r="B2847" s="35">
        <f>SUM(B2848:B2850)</f>
        <v>353611500</v>
      </c>
      <c r="C2847" s="35"/>
      <c r="D2847" s="35">
        <f>SUM(D2848:D2850)</f>
        <v>450324950</v>
      </c>
      <c r="E2847" s="37"/>
      <c r="F2847" s="10">
        <f t="shared" si="91"/>
        <v>1.273501993006449</v>
      </c>
    </row>
    <row r="2848" spans="1:6" ht="12.75">
      <c r="A2848" s="17" t="s">
        <v>1313</v>
      </c>
      <c r="B2848" s="108">
        <v>82002400</v>
      </c>
      <c r="C2848" s="108"/>
      <c r="D2848" s="108">
        <v>106080240</v>
      </c>
      <c r="E2848" s="17"/>
      <c r="F2848" s="14">
        <f t="shared" si="91"/>
        <v>1.293623601260451</v>
      </c>
    </row>
    <row r="2849" spans="1:6" ht="12.75">
      <c r="A2849" s="17" t="s">
        <v>1314</v>
      </c>
      <c r="B2849" s="108">
        <v>136727600</v>
      </c>
      <c r="C2849" s="108"/>
      <c r="D2849" s="108">
        <v>172985110</v>
      </c>
      <c r="E2849" s="17"/>
      <c r="F2849" s="14">
        <f t="shared" si="91"/>
        <v>1.265180621908086</v>
      </c>
    </row>
    <row r="2850" spans="1:6" ht="12.75">
      <c r="A2850" s="17" t="s">
        <v>1315</v>
      </c>
      <c r="B2850" s="108">
        <v>134881500</v>
      </c>
      <c r="C2850" s="108"/>
      <c r="D2850" s="108">
        <v>171259600</v>
      </c>
      <c r="E2850" s="17"/>
      <c r="F2850" s="14">
        <f t="shared" si="91"/>
        <v>1.269704147714846</v>
      </c>
    </row>
    <row r="2852" spans="1:6" ht="12.75">
      <c r="A2852" s="43" t="s">
        <v>2981</v>
      </c>
      <c r="B2852" s="44"/>
      <c r="C2852" s="44"/>
      <c r="D2852" s="44"/>
      <c r="E2852" s="44"/>
      <c r="F2852" s="45"/>
    </row>
    <row r="2853" spans="1:6" ht="12.75">
      <c r="A2853" s="46"/>
      <c r="B2853" s="11"/>
      <c r="C2853" s="11"/>
      <c r="D2853" s="11"/>
      <c r="E2853" s="11"/>
      <c r="F2853" s="42"/>
    </row>
    <row r="2854" spans="1:6" ht="12.75">
      <c r="A2854" s="19" t="s">
        <v>977</v>
      </c>
      <c r="B2854" s="5">
        <v>2005</v>
      </c>
      <c r="C2854" s="5" t="s">
        <v>978</v>
      </c>
      <c r="D2854" s="5">
        <v>2005</v>
      </c>
      <c r="E2854" s="19"/>
      <c r="F2854" s="47"/>
    </row>
    <row r="2855" spans="1:6" ht="13.5" thickBot="1">
      <c r="A2855" s="48" t="s">
        <v>979</v>
      </c>
      <c r="B2855" s="49" t="s">
        <v>980</v>
      </c>
      <c r="C2855" s="48"/>
      <c r="D2855" s="48" t="s">
        <v>981</v>
      </c>
      <c r="E2855" s="48"/>
      <c r="F2855" s="50" t="s">
        <v>982</v>
      </c>
    </row>
    <row r="2856" spans="1:6" ht="12.75">
      <c r="A2856" s="11"/>
      <c r="B2856" s="13"/>
      <c r="C2856" s="13"/>
      <c r="D2856" s="13"/>
      <c r="E2856" s="11"/>
      <c r="F2856" s="42"/>
    </row>
    <row r="2857" spans="1:6" ht="12.75">
      <c r="A2857" s="8" t="s">
        <v>1316</v>
      </c>
      <c r="B2857" s="35">
        <f>SUM(B2858:B2861)</f>
        <v>280060100</v>
      </c>
      <c r="C2857" s="35"/>
      <c r="D2857" s="35">
        <f>SUM(D2858:D2861)</f>
        <v>370902400</v>
      </c>
      <c r="E2857" s="37"/>
      <c r="F2857" s="10">
        <f aca="true" t="shared" si="92" ref="F2857:F2868">SUM(D2857/B2857)</f>
        <v>1.3243671626197377</v>
      </c>
    </row>
    <row r="2858" spans="1:6" ht="12.75">
      <c r="A2858" s="17" t="s">
        <v>925</v>
      </c>
      <c r="B2858" s="108">
        <v>30450700</v>
      </c>
      <c r="C2858" s="108"/>
      <c r="D2858" s="108">
        <v>36435740</v>
      </c>
      <c r="E2858" s="17"/>
      <c r="F2858" s="14">
        <f t="shared" si="92"/>
        <v>1.196548519410063</v>
      </c>
    </row>
    <row r="2859" spans="1:6" ht="12.75">
      <c r="A2859" s="17" t="s">
        <v>1317</v>
      </c>
      <c r="B2859" s="108">
        <v>35610600</v>
      </c>
      <c r="C2859" s="108"/>
      <c r="D2859" s="108">
        <v>48357150</v>
      </c>
      <c r="E2859" s="17"/>
      <c r="F2859" s="14">
        <f t="shared" si="92"/>
        <v>1.357942578895048</v>
      </c>
    </row>
    <row r="2860" spans="1:6" ht="12.75">
      <c r="A2860" s="17" t="s">
        <v>1318</v>
      </c>
      <c r="B2860" s="108">
        <v>179802500</v>
      </c>
      <c r="C2860" s="108"/>
      <c r="D2860" s="108">
        <v>243076930</v>
      </c>
      <c r="E2860" s="17"/>
      <c r="F2860" s="14">
        <f t="shared" si="92"/>
        <v>1.3519107353902198</v>
      </c>
    </row>
    <row r="2861" spans="1:6" ht="12.75">
      <c r="A2861" s="17" t="s">
        <v>2638</v>
      </c>
      <c r="B2861" s="108">
        <v>34196300</v>
      </c>
      <c r="C2861" s="108"/>
      <c r="D2861" s="108">
        <v>43032580</v>
      </c>
      <c r="E2861" s="17"/>
      <c r="F2861" s="14">
        <f t="shared" si="92"/>
        <v>1.2583987156505236</v>
      </c>
    </row>
    <row r="2862" spans="1:6" ht="12.75">
      <c r="A2862" s="8" t="s">
        <v>1319</v>
      </c>
      <c r="B2862" s="35">
        <f>SUM(B2863:B2868)</f>
        <v>1158156700</v>
      </c>
      <c r="C2862" s="35"/>
      <c r="D2862" s="35">
        <f>SUM(D2863:D2868)</f>
        <v>1513538400</v>
      </c>
      <c r="E2862" s="37"/>
      <c r="F2862" s="10">
        <f t="shared" si="92"/>
        <v>1.3068511368107614</v>
      </c>
    </row>
    <row r="2863" spans="1:6" ht="12.75">
      <c r="A2863" s="17" t="s">
        <v>1320</v>
      </c>
      <c r="B2863" s="108">
        <v>103435800</v>
      </c>
      <c r="C2863" s="108"/>
      <c r="D2863" s="108">
        <v>133744780</v>
      </c>
      <c r="E2863" s="17"/>
      <c r="F2863" s="14">
        <f t="shared" si="92"/>
        <v>1.2930221451373702</v>
      </c>
    </row>
    <row r="2864" spans="1:6" ht="12.75">
      <c r="A2864" s="17" t="s">
        <v>1321</v>
      </c>
      <c r="B2864" s="108">
        <v>28266500</v>
      </c>
      <c r="C2864" s="108"/>
      <c r="D2864" s="108">
        <v>40654770</v>
      </c>
      <c r="E2864" s="17"/>
      <c r="F2864" s="14">
        <f t="shared" si="92"/>
        <v>1.43826685298852</v>
      </c>
    </row>
    <row r="2865" spans="1:6" ht="12.75">
      <c r="A2865" s="17" t="s">
        <v>1322</v>
      </c>
      <c r="B2865" s="108">
        <v>48426500</v>
      </c>
      <c r="C2865" s="108"/>
      <c r="D2865" s="108">
        <v>63483330</v>
      </c>
      <c r="E2865" s="17"/>
      <c r="F2865" s="14">
        <f t="shared" si="92"/>
        <v>1.3109212930936573</v>
      </c>
    </row>
    <row r="2866" spans="1:6" ht="12.75">
      <c r="A2866" s="17" t="s">
        <v>1323</v>
      </c>
      <c r="B2866" s="108">
        <v>181399800</v>
      </c>
      <c r="C2866" s="108"/>
      <c r="D2866" s="108">
        <v>239982100</v>
      </c>
      <c r="E2866" s="17"/>
      <c r="F2866" s="14">
        <f t="shared" si="92"/>
        <v>1.3229457805355904</v>
      </c>
    </row>
    <row r="2867" spans="1:6" ht="12.75">
      <c r="A2867" s="17" t="s">
        <v>1324</v>
      </c>
      <c r="B2867" s="108">
        <v>730375400</v>
      </c>
      <c r="C2867" s="108"/>
      <c r="D2867" s="108">
        <v>949356260</v>
      </c>
      <c r="E2867" s="17"/>
      <c r="F2867" s="14">
        <f t="shared" si="92"/>
        <v>1.299819599619593</v>
      </c>
    </row>
    <row r="2868" spans="1:6" ht="12.75">
      <c r="A2868" s="17" t="s">
        <v>340</v>
      </c>
      <c r="B2868" s="108">
        <v>66252700</v>
      </c>
      <c r="C2868" s="108"/>
      <c r="D2868" s="108">
        <v>86317160</v>
      </c>
      <c r="E2868" s="17"/>
      <c r="F2868" s="14">
        <f t="shared" si="92"/>
        <v>1.3028474311235618</v>
      </c>
    </row>
    <row r="2869" spans="1:6" ht="12.75">
      <c r="A2869" s="17"/>
      <c r="B2869" s="29"/>
      <c r="C2869" s="29"/>
      <c r="D2869" s="29"/>
      <c r="E2869" s="17"/>
      <c r="F2869" s="14"/>
    </row>
    <row r="2870" spans="1:6" ht="12.75">
      <c r="A2870" s="17"/>
      <c r="B2870" s="17"/>
      <c r="C2870" s="17"/>
      <c r="D2870" s="17"/>
      <c r="E2870" s="17"/>
      <c r="F2870" s="14"/>
    </row>
    <row r="2871" spans="1:6" ht="15.75">
      <c r="A2871" s="22" t="s">
        <v>2015</v>
      </c>
      <c r="B2871" s="35">
        <f>+B2803+B2813+B2833+B2834+B2839+B2847+B2857+B2862</f>
        <v>3998808200</v>
      </c>
      <c r="C2871" s="35"/>
      <c r="D2871" s="35">
        <f>+D2803+D2813+D2833+D2834+D2839+D2847+D2857+D2862</f>
        <v>5052952140</v>
      </c>
      <c r="E2871" s="37"/>
      <c r="F2871" s="10">
        <f>SUM(D2871/B2871)</f>
        <v>1.2636145289489003</v>
      </c>
    </row>
    <row r="2872" spans="1:6" ht="12.75">
      <c r="A2872" s="17"/>
      <c r="B2872" s="17"/>
      <c r="C2872" s="17"/>
      <c r="D2872" s="17"/>
      <c r="E2872" s="17"/>
      <c r="F2872" s="14"/>
    </row>
    <row r="2873" spans="1:6" ht="12.75">
      <c r="A2873" s="17"/>
      <c r="B2873" s="17"/>
      <c r="C2873" s="17"/>
      <c r="D2873" s="17"/>
      <c r="E2873" s="17"/>
      <c r="F2873" s="31"/>
    </row>
    <row r="2874" spans="1:6" ht="12.75">
      <c r="A2874" s="17"/>
      <c r="B2874" s="17"/>
      <c r="C2874" s="17"/>
      <c r="D2874" s="17"/>
      <c r="E2874" s="17"/>
      <c r="F2874" s="31"/>
    </row>
    <row r="2875" spans="1:6" ht="12.75">
      <c r="A2875" s="17"/>
      <c r="B2875" s="17"/>
      <c r="C2875" s="17"/>
      <c r="D2875" s="17"/>
      <c r="E2875" s="17"/>
      <c r="F2875" s="31"/>
    </row>
    <row r="2876" spans="1:6" ht="12.75">
      <c r="A2876" s="17"/>
      <c r="B2876" s="17"/>
      <c r="C2876" s="17"/>
      <c r="D2876" s="17"/>
      <c r="E2876" s="17"/>
      <c r="F2876" s="31"/>
    </row>
    <row r="2877" spans="1:5" ht="12.75">
      <c r="A2877" s="17" t="s">
        <v>1325</v>
      </c>
      <c r="B2877" s="17" t="s">
        <v>1326</v>
      </c>
      <c r="C2877" s="17"/>
      <c r="D2877" s="130" t="s">
        <v>1327</v>
      </c>
      <c r="E2877" s="128"/>
    </row>
    <row r="2878" spans="1:5" ht="12.75">
      <c r="A2878" s="17" t="s">
        <v>1328</v>
      </c>
      <c r="B2878" s="17" t="s">
        <v>1326</v>
      </c>
      <c r="C2878" s="17"/>
      <c r="D2878" s="130" t="s">
        <v>1327</v>
      </c>
      <c r="E2878" s="128"/>
    </row>
    <row r="2879" spans="1:5" ht="12.75">
      <c r="A2879" s="17" t="s">
        <v>1329</v>
      </c>
      <c r="B2879" s="17" t="s">
        <v>1330</v>
      </c>
      <c r="C2879" s="17"/>
      <c r="D2879" s="130" t="s">
        <v>374</v>
      </c>
      <c r="E2879" s="128"/>
    </row>
    <row r="2880" spans="1:5" ht="12.75">
      <c r="A2880" s="17" t="s">
        <v>1331</v>
      </c>
      <c r="B2880" s="17" t="s">
        <v>1330</v>
      </c>
      <c r="C2880" s="17"/>
      <c r="D2880" s="129" t="s">
        <v>374</v>
      </c>
      <c r="E2880" s="129"/>
    </row>
    <row r="2881" spans="1:5" ht="12.75">
      <c r="A2881" s="17" t="s">
        <v>1332</v>
      </c>
      <c r="B2881" s="17" t="s">
        <v>1333</v>
      </c>
      <c r="C2881" s="17"/>
      <c r="D2881" s="129" t="s">
        <v>374</v>
      </c>
      <c r="E2881" s="129"/>
    </row>
    <row r="2883" spans="1:6" ht="12.75">
      <c r="A2883" s="43" t="s">
        <v>1334</v>
      </c>
      <c r="B2883" s="44"/>
      <c r="C2883" s="44"/>
      <c r="D2883" s="44"/>
      <c r="E2883" s="44"/>
      <c r="F2883" s="45"/>
    </row>
    <row r="2884" spans="1:6" ht="12.75">
      <c r="A2884" s="46"/>
      <c r="B2884" s="11"/>
      <c r="C2884" s="11"/>
      <c r="D2884" s="11"/>
      <c r="E2884" s="11"/>
      <c r="F2884" s="42"/>
    </row>
    <row r="2885" spans="1:6" ht="12.75">
      <c r="A2885" s="19" t="s">
        <v>977</v>
      </c>
      <c r="B2885" s="5">
        <v>2005</v>
      </c>
      <c r="C2885" s="5" t="s">
        <v>978</v>
      </c>
      <c r="D2885" s="5">
        <v>2005</v>
      </c>
      <c r="E2885" s="19"/>
      <c r="F2885" s="47"/>
    </row>
    <row r="2886" spans="1:6" ht="13.5" thickBot="1">
      <c r="A2886" s="48" t="s">
        <v>979</v>
      </c>
      <c r="B2886" s="49" t="s">
        <v>980</v>
      </c>
      <c r="C2886" s="48"/>
      <c r="D2886" s="48" t="s">
        <v>981</v>
      </c>
      <c r="E2886" s="48"/>
      <c r="F2886" s="50" t="s">
        <v>982</v>
      </c>
    </row>
    <row r="2887" spans="1:6" ht="12.75">
      <c r="A2887" s="11"/>
      <c r="B2887" s="13"/>
      <c r="C2887" s="13"/>
      <c r="D2887" s="13"/>
      <c r="E2887" s="11"/>
      <c r="F2887" s="42"/>
    </row>
    <row r="2888" spans="1:6" ht="12.75">
      <c r="A2888" s="8" t="s">
        <v>1335</v>
      </c>
      <c r="B2888" s="35">
        <f>SUM(B2889:B2894)</f>
        <v>446833200</v>
      </c>
      <c r="C2888" s="35"/>
      <c r="D2888" s="35">
        <f>SUM(D2889:D2894)</f>
        <v>525734990</v>
      </c>
      <c r="E2888" s="37"/>
      <c r="F2888" s="10">
        <f aca="true" t="shared" si="93" ref="F2888:F2900">SUM(D2888/B2888)</f>
        <v>1.1765799631719398</v>
      </c>
    </row>
    <row r="2889" spans="1:6" ht="12.75">
      <c r="A2889" s="17" t="s">
        <v>1336</v>
      </c>
      <c r="B2889" s="108">
        <v>151610600</v>
      </c>
      <c r="C2889" s="108"/>
      <c r="D2889" s="108">
        <v>181042960</v>
      </c>
      <c r="E2889" s="17"/>
      <c r="F2889" s="14">
        <f t="shared" si="93"/>
        <v>1.1941312810581846</v>
      </c>
    </row>
    <row r="2890" spans="1:6" ht="12.75">
      <c r="A2890" s="17" t="s">
        <v>2907</v>
      </c>
      <c r="B2890" s="108">
        <v>124319400</v>
      </c>
      <c r="C2890" s="108"/>
      <c r="D2890" s="108">
        <v>147478930</v>
      </c>
      <c r="E2890" s="17"/>
      <c r="F2890" s="14">
        <f t="shared" si="93"/>
        <v>1.186290554812845</v>
      </c>
    </row>
    <row r="2891" spans="1:6" ht="12.75">
      <c r="A2891" s="17" t="s">
        <v>1337</v>
      </c>
      <c r="B2891" s="108">
        <v>12235000</v>
      </c>
      <c r="C2891" s="108"/>
      <c r="D2891" s="108">
        <v>12500560</v>
      </c>
      <c r="E2891" s="17"/>
      <c r="F2891" s="14">
        <f t="shared" si="93"/>
        <v>1.0217049448304045</v>
      </c>
    </row>
    <row r="2892" spans="1:6" ht="12.75">
      <c r="A2892" s="17" t="s">
        <v>2037</v>
      </c>
      <c r="B2892" s="108">
        <v>114588000</v>
      </c>
      <c r="C2892" s="108"/>
      <c r="D2892" s="108">
        <v>132374970</v>
      </c>
      <c r="E2892" s="17"/>
      <c r="F2892" s="14">
        <f t="shared" si="93"/>
        <v>1.1552254162739555</v>
      </c>
    </row>
    <row r="2893" spans="1:6" ht="12.75">
      <c r="A2893" s="17" t="s">
        <v>1338</v>
      </c>
      <c r="B2893" s="108">
        <v>31522800</v>
      </c>
      <c r="C2893" s="108"/>
      <c r="D2893" s="108">
        <v>37428620</v>
      </c>
      <c r="E2893" s="17"/>
      <c r="F2893" s="14">
        <f t="shared" si="93"/>
        <v>1.187350742954306</v>
      </c>
    </row>
    <row r="2894" spans="1:6" ht="12.75">
      <c r="A2894" s="17" t="s">
        <v>1339</v>
      </c>
      <c r="B2894" s="108">
        <v>12557400</v>
      </c>
      <c r="C2894" s="108"/>
      <c r="D2894" s="108">
        <v>14908950</v>
      </c>
      <c r="E2894" s="17"/>
      <c r="F2894" s="14">
        <f t="shared" si="93"/>
        <v>1.1872640833293515</v>
      </c>
    </row>
    <row r="2895" spans="1:6" ht="12.75">
      <c r="A2895" s="8" t="s">
        <v>1340</v>
      </c>
      <c r="B2895" s="35">
        <f>SUM(B2896:B2902)</f>
        <v>177064300</v>
      </c>
      <c r="C2895" s="35"/>
      <c r="D2895" s="35">
        <f>SUM(D2896:D2902)</f>
        <v>196071920</v>
      </c>
      <c r="E2895" s="37"/>
      <c r="F2895" s="10">
        <f t="shared" si="93"/>
        <v>1.1073486863246855</v>
      </c>
    </row>
    <row r="2896" spans="1:6" ht="12.75">
      <c r="A2896" s="17" t="s">
        <v>768</v>
      </c>
      <c r="B2896" s="119">
        <v>20322800</v>
      </c>
      <c r="C2896" s="108"/>
      <c r="D2896" s="108">
        <v>24152750</v>
      </c>
      <c r="E2896" s="17"/>
      <c r="F2896" s="14">
        <f t="shared" si="93"/>
        <v>1.1884558230165134</v>
      </c>
    </row>
    <row r="2897" spans="1:6" ht="12.75">
      <c r="A2897" s="17" t="s">
        <v>1341</v>
      </c>
      <c r="B2897" s="108">
        <v>67236000</v>
      </c>
      <c r="C2897" s="108"/>
      <c r="D2897" s="108">
        <v>81422690</v>
      </c>
      <c r="E2897" s="17"/>
      <c r="F2897" s="14">
        <f t="shared" si="93"/>
        <v>1.2109984234636206</v>
      </c>
    </row>
    <row r="2898" spans="1:6" ht="12.75">
      <c r="A2898" s="17" t="s">
        <v>60</v>
      </c>
      <c r="B2898" s="108">
        <v>17510500</v>
      </c>
      <c r="C2898" s="108"/>
      <c r="D2898" s="108">
        <v>19618830</v>
      </c>
      <c r="E2898" s="17"/>
      <c r="F2898" s="14">
        <f t="shared" si="93"/>
        <v>1.1204037577453527</v>
      </c>
    </row>
    <row r="2899" spans="1:6" ht="12.75">
      <c r="A2899" s="17" t="s">
        <v>1342</v>
      </c>
      <c r="B2899" s="108">
        <v>55744000</v>
      </c>
      <c r="C2899" s="108"/>
      <c r="D2899" s="108">
        <v>66939700</v>
      </c>
      <c r="E2899" s="17"/>
      <c r="F2899" s="14">
        <f t="shared" si="93"/>
        <v>1.200841346153846</v>
      </c>
    </row>
    <row r="2900" spans="1:6" ht="12.75">
      <c r="A2900" s="17" t="s">
        <v>205</v>
      </c>
      <c r="B2900" s="108">
        <v>12817400</v>
      </c>
      <c r="C2900" s="108"/>
      <c r="D2900" s="108">
        <v>3344690</v>
      </c>
      <c r="E2900" s="17"/>
      <c r="F2900" s="14">
        <f t="shared" si="93"/>
        <v>0.26094917846053023</v>
      </c>
    </row>
    <row r="2901" spans="1:6" ht="12.75">
      <c r="A2901" s="38" t="s">
        <v>762</v>
      </c>
      <c r="B2901" s="108"/>
      <c r="C2901" s="108"/>
      <c r="D2901" s="108"/>
      <c r="E2901" s="17"/>
      <c r="F2901" s="14"/>
    </row>
    <row r="2902" spans="1:6" ht="12.75">
      <c r="A2902" s="17" t="s">
        <v>1528</v>
      </c>
      <c r="B2902" s="108">
        <v>3433600</v>
      </c>
      <c r="C2902" s="108"/>
      <c r="D2902" s="108">
        <v>593260</v>
      </c>
      <c r="E2902" s="17"/>
      <c r="F2902" s="14">
        <f>SUM(D2902/B2902)</f>
        <v>0.17278075489282385</v>
      </c>
    </row>
    <row r="2903" spans="1:6" ht="12.75">
      <c r="A2903" s="38" t="s">
        <v>762</v>
      </c>
      <c r="B2903" s="29"/>
      <c r="C2903" s="29"/>
      <c r="D2903" s="29"/>
      <c r="E2903" s="17"/>
      <c r="F2903" s="14"/>
    </row>
    <row r="2904" spans="1:6" ht="12.75">
      <c r="A2904" s="8" t="s">
        <v>1343</v>
      </c>
      <c r="B2904" s="35">
        <f>SUM(B2905:B2908)</f>
        <v>81420700</v>
      </c>
      <c r="C2904" s="35"/>
      <c r="D2904" s="35">
        <f>SUM(D2905:D2908)</f>
        <v>91392630</v>
      </c>
      <c r="E2904" s="37"/>
      <c r="F2904" s="10">
        <f aca="true" t="shared" si="94" ref="F2904:F2913">SUM(D2904/B2904)</f>
        <v>1.1224741374122305</v>
      </c>
    </row>
    <row r="2905" spans="1:6" ht="12.75">
      <c r="A2905" s="17" t="s">
        <v>1344</v>
      </c>
      <c r="B2905" s="108">
        <v>5006800</v>
      </c>
      <c r="C2905" s="108"/>
      <c r="D2905" s="108">
        <v>5984970</v>
      </c>
      <c r="E2905" s="17"/>
      <c r="F2905" s="14">
        <f t="shared" si="94"/>
        <v>1.195368299113206</v>
      </c>
    </row>
    <row r="2906" spans="1:6" ht="12.75">
      <c r="A2906" s="17" t="s">
        <v>1345</v>
      </c>
      <c r="B2906" s="108">
        <v>14002200</v>
      </c>
      <c r="C2906" s="108"/>
      <c r="D2906" s="108">
        <v>14968210</v>
      </c>
      <c r="E2906" s="17"/>
      <c r="F2906" s="14">
        <f t="shared" si="94"/>
        <v>1.068989873019954</v>
      </c>
    </row>
    <row r="2907" spans="1:6" ht="12.75">
      <c r="A2907" s="17" t="s">
        <v>2656</v>
      </c>
      <c r="B2907" s="108">
        <v>33111500</v>
      </c>
      <c r="C2907" s="108"/>
      <c r="D2907" s="108">
        <v>37729530</v>
      </c>
      <c r="E2907" s="17"/>
      <c r="F2907" s="14">
        <f t="shared" si="94"/>
        <v>1.139469066638479</v>
      </c>
    </row>
    <row r="2908" spans="1:6" ht="12.75">
      <c r="A2908" s="17" t="s">
        <v>1346</v>
      </c>
      <c r="B2908" s="108">
        <v>29300200</v>
      </c>
      <c r="C2908" s="108"/>
      <c r="D2908" s="108">
        <v>32709920</v>
      </c>
      <c r="E2908" s="17"/>
      <c r="F2908" s="14">
        <f t="shared" si="94"/>
        <v>1.1163719018982805</v>
      </c>
    </row>
    <row r="2909" spans="1:6" ht="12.75">
      <c r="A2909" s="8" t="s">
        <v>1347</v>
      </c>
      <c r="B2909" s="35">
        <f>SUM(B2910:B2915)</f>
        <v>150420000</v>
      </c>
      <c r="C2909" s="35"/>
      <c r="D2909" s="35">
        <f>SUM(D2910:D2915)</f>
        <v>146403610</v>
      </c>
      <c r="E2909" s="37"/>
      <c r="F2909" s="10">
        <f t="shared" si="94"/>
        <v>0.9732988299428268</v>
      </c>
    </row>
    <row r="2910" spans="1:6" ht="12.75">
      <c r="A2910" s="17" t="s">
        <v>1348</v>
      </c>
      <c r="B2910" s="108">
        <v>17218300</v>
      </c>
      <c r="C2910" s="108"/>
      <c r="D2910" s="108">
        <v>19620590</v>
      </c>
      <c r="E2910" s="17"/>
      <c r="F2910" s="14">
        <f t="shared" si="94"/>
        <v>1.1395195809110075</v>
      </c>
    </row>
    <row r="2911" spans="1:6" ht="12.75">
      <c r="A2911" s="17" t="s">
        <v>2243</v>
      </c>
      <c r="B2911" s="108">
        <v>44687800</v>
      </c>
      <c r="C2911" s="108"/>
      <c r="D2911" s="108">
        <v>49837610</v>
      </c>
      <c r="E2911" s="17"/>
      <c r="F2911" s="14">
        <f t="shared" si="94"/>
        <v>1.115239729859156</v>
      </c>
    </row>
    <row r="2912" spans="1:6" ht="12.75">
      <c r="A2912" s="17" t="s">
        <v>1349</v>
      </c>
      <c r="B2912" s="108">
        <v>51664700</v>
      </c>
      <c r="C2912" s="108"/>
      <c r="D2912" s="108">
        <v>58818590</v>
      </c>
      <c r="E2912" s="17"/>
      <c r="F2912" s="14">
        <f t="shared" si="94"/>
        <v>1.1384676578011679</v>
      </c>
    </row>
    <row r="2913" spans="1:6" ht="12.75">
      <c r="A2913" s="17" t="s">
        <v>1350</v>
      </c>
      <c r="B2913" s="108">
        <v>3717600</v>
      </c>
      <c r="C2913" s="108"/>
      <c r="D2913" s="108">
        <v>2299630</v>
      </c>
      <c r="E2913" s="17"/>
      <c r="F2913" s="14">
        <f t="shared" si="94"/>
        <v>0.6185791908758339</v>
      </c>
    </row>
    <row r="2914" spans="1:6" ht="12.75">
      <c r="A2914" s="38" t="s">
        <v>2964</v>
      </c>
      <c r="B2914" s="108"/>
      <c r="C2914" s="108"/>
      <c r="D2914" s="108"/>
      <c r="E2914" s="17"/>
      <c r="F2914" s="14"/>
    </row>
    <row r="2915" spans="1:6" ht="12.75">
      <c r="A2915" s="17" t="s">
        <v>1351</v>
      </c>
      <c r="B2915" s="108">
        <v>33131600</v>
      </c>
      <c r="C2915" s="108"/>
      <c r="D2915" s="108">
        <v>15827190</v>
      </c>
      <c r="E2915" s="17"/>
      <c r="F2915" s="14">
        <f>SUM(D2915/B2915)</f>
        <v>0.47770678144128265</v>
      </c>
    </row>
    <row r="2916" spans="1:6" ht="12.75">
      <c r="A2916" s="38" t="s">
        <v>2964</v>
      </c>
      <c r="B2916" s="29"/>
      <c r="C2916" s="29"/>
      <c r="D2916" s="29"/>
      <c r="E2916" s="17"/>
      <c r="F2916" s="14"/>
    </row>
    <row r="2917" spans="1:6" ht="12.75">
      <c r="A2917" s="8" t="s">
        <v>1352</v>
      </c>
      <c r="B2917" s="35">
        <f>SUM(B2918:B2922)</f>
        <v>180003200</v>
      </c>
      <c r="C2917" s="35"/>
      <c r="D2917" s="35">
        <f>SUM(D2918:D2922)</f>
        <v>201741940</v>
      </c>
      <c r="E2917" s="37"/>
      <c r="F2917" s="10">
        <f aca="true" t="shared" si="95" ref="F2917:F2922">SUM(D2917/B2917)</f>
        <v>1.1207686307798972</v>
      </c>
    </row>
    <row r="2918" spans="1:6" ht="12.75">
      <c r="A2918" s="17" t="s">
        <v>1353</v>
      </c>
      <c r="B2918" s="108">
        <v>29109900</v>
      </c>
      <c r="C2918" s="108"/>
      <c r="D2918" s="108">
        <v>34005400</v>
      </c>
      <c r="E2918" s="17"/>
      <c r="F2918" s="14">
        <f t="shared" si="95"/>
        <v>1.1681730270457817</v>
      </c>
    </row>
    <row r="2919" spans="1:6" ht="12.75">
      <c r="A2919" s="17" t="s">
        <v>1354</v>
      </c>
      <c r="B2919" s="108">
        <v>64137000</v>
      </c>
      <c r="C2919" s="108"/>
      <c r="D2919" s="108">
        <v>75321960</v>
      </c>
      <c r="E2919" s="17"/>
      <c r="F2919" s="14">
        <f t="shared" si="95"/>
        <v>1.1743916927826372</v>
      </c>
    </row>
    <row r="2920" spans="1:6" ht="12.75">
      <c r="A2920" s="17" t="s">
        <v>1355</v>
      </c>
      <c r="B2920" s="108">
        <v>26701700</v>
      </c>
      <c r="C2920" s="108"/>
      <c r="D2920" s="108">
        <v>27688920</v>
      </c>
      <c r="E2920" s="17"/>
      <c r="F2920" s="14">
        <f t="shared" si="95"/>
        <v>1.0369721778014134</v>
      </c>
    </row>
    <row r="2921" spans="1:6" ht="12.75">
      <c r="A2921" s="17" t="s">
        <v>1356</v>
      </c>
      <c r="B2921" s="108">
        <v>23442200</v>
      </c>
      <c r="C2921" s="108"/>
      <c r="D2921" s="108">
        <v>23855830</v>
      </c>
      <c r="E2921" s="17"/>
      <c r="F2921" s="14">
        <f t="shared" si="95"/>
        <v>1.0176446749878425</v>
      </c>
    </row>
    <row r="2922" spans="1:6" ht="12.75">
      <c r="A2922" s="17" t="s">
        <v>2214</v>
      </c>
      <c r="B2922" s="108">
        <v>36612400</v>
      </c>
      <c r="C2922" s="108"/>
      <c r="D2922" s="108">
        <v>40869830</v>
      </c>
      <c r="E2922" s="17"/>
      <c r="F2922" s="14">
        <f t="shared" si="95"/>
        <v>1.1162838273371862</v>
      </c>
    </row>
    <row r="2923" spans="1:6" ht="12.75">
      <c r="A2923" s="17"/>
      <c r="B2923" s="29"/>
      <c r="C2923" s="29"/>
      <c r="D2923" s="29"/>
      <c r="E2923" s="17"/>
      <c r="F2923" s="14"/>
    </row>
    <row r="2924" spans="1:6" ht="12.75">
      <c r="A2924" s="17"/>
      <c r="B2924" s="29"/>
      <c r="C2924" s="29"/>
      <c r="D2924" s="29"/>
      <c r="E2924" s="17"/>
      <c r="F2924" s="14"/>
    </row>
    <row r="2925" spans="1:6" ht="15.75">
      <c r="A2925" s="22" t="s">
        <v>2015</v>
      </c>
      <c r="B2925" s="35">
        <f>+B2888+B2895+B2904+B2909+B2917</f>
        <v>1035741400</v>
      </c>
      <c r="C2925" s="35"/>
      <c r="D2925" s="35">
        <f>+D2888+D2895+D2904+D2909+D2917</f>
        <v>1161345090</v>
      </c>
      <c r="E2925" s="37"/>
      <c r="F2925" s="10">
        <f>SUM(D2925/B2925)</f>
        <v>1.1212693535278206</v>
      </c>
    </row>
    <row r="2926" spans="1:6" ht="12.75">
      <c r="A2926" s="17"/>
      <c r="B2926" s="17"/>
      <c r="C2926" s="17"/>
      <c r="D2926" s="17"/>
      <c r="E2926" s="17"/>
      <c r="F2926" s="31"/>
    </row>
    <row r="2927" spans="1:6" ht="12.75">
      <c r="A2927" s="17"/>
      <c r="B2927" s="17"/>
      <c r="C2927" s="17"/>
      <c r="D2927" s="17"/>
      <c r="E2927" s="17"/>
      <c r="F2927" s="31"/>
    </row>
    <row r="2928" spans="1:5" ht="12.75">
      <c r="A2928" s="17" t="s">
        <v>2215</v>
      </c>
      <c r="B2928" s="17" t="s">
        <v>2216</v>
      </c>
      <c r="C2928" s="17"/>
      <c r="D2928" s="130" t="s">
        <v>2217</v>
      </c>
      <c r="E2928" s="128"/>
    </row>
    <row r="2931" spans="1:6" ht="12.75">
      <c r="A2931" s="43" t="s">
        <v>2218</v>
      </c>
      <c r="B2931" s="44"/>
      <c r="C2931" s="44"/>
      <c r="D2931" s="44"/>
      <c r="E2931" s="44"/>
      <c r="F2931" s="45"/>
    </row>
    <row r="2932" spans="1:6" ht="12.75">
      <c r="A2932" s="46"/>
      <c r="B2932" s="11"/>
      <c r="C2932" s="11"/>
      <c r="D2932" s="11"/>
      <c r="E2932" s="11"/>
      <c r="F2932" s="42"/>
    </row>
    <row r="2933" spans="1:6" ht="12.75">
      <c r="A2933" s="19" t="s">
        <v>977</v>
      </c>
      <c r="B2933" s="5">
        <v>2005</v>
      </c>
      <c r="C2933" s="5" t="s">
        <v>978</v>
      </c>
      <c r="D2933" s="5">
        <v>2005</v>
      </c>
      <c r="E2933" s="19"/>
      <c r="F2933" s="47"/>
    </row>
    <row r="2934" spans="1:6" ht="13.5" thickBot="1">
      <c r="A2934" s="48" t="s">
        <v>979</v>
      </c>
      <c r="B2934" s="49" t="s">
        <v>980</v>
      </c>
      <c r="C2934" s="48"/>
      <c r="D2934" s="48" t="s">
        <v>981</v>
      </c>
      <c r="E2934" s="48"/>
      <c r="F2934" s="50" t="s">
        <v>982</v>
      </c>
    </row>
    <row r="2935" spans="1:6" ht="12.75">
      <c r="A2935" s="11"/>
      <c r="B2935" s="13"/>
      <c r="C2935" s="13"/>
      <c r="D2935" s="13"/>
      <c r="E2935" s="11"/>
      <c r="F2935" s="42"/>
    </row>
    <row r="2936" spans="1:6" ht="12.75">
      <c r="A2936" s="8" t="s">
        <v>2219</v>
      </c>
      <c r="B2936" s="35">
        <f>SUM(B2937:B2942)</f>
        <v>126220500</v>
      </c>
      <c r="C2936" s="35"/>
      <c r="D2936" s="35">
        <f>SUM(D2937:D2942)</f>
        <v>34097450</v>
      </c>
      <c r="E2936" s="37"/>
      <c r="F2936" s="10">
        <f aca="true" t="shared" si="96" ref="F2936:F2960">SUM(D2936/B2936)</f>
        <v>0.27014193415491145</v>
      </c>
    </row>
    <row r="2937" spans="1:6" ht="12.75">
      <c r="A2937" s="17" t="s">
        <v>2220</v>
      </c>
      <c r="B2937" s="108">
        <v>15852800</v>
      </c>
      <c r="C2937" s="108"/>
      <c r="D2937" s="108">
        <v>4332100</v>
      </c>
      <c r="E2937" s="17"/>
      <c r="F2937" s="14">
        <f t="shared" si="96"/>
        <v>0.27327033710133225</v>
      </c>
    </row>
    <row r="2938" spans="1:6" ht="12.75">
      <c r="A2938" s="17" t="s">
        <v>2221</v>
      </c>
      <c r="B2938" s="108">
        <v>17753200</v>
      </c>
      <c r="C2938" s="108"/>
      <c r="D2938" s="108">
        <v>4716650</v>
      </c>
      <c r="E2938" s="17"/>
      <c r="F2938" s="14">
        <f t="shared" si="96"/>
        <v>0.2656788635288286</v>
      </c>
    </row>
    <row r="2939" spans="1:6" ht="12.75">
      <c r="A2939" s="17" t="s">
        <v>592</v>
      </c>
      <c r="B2939" s="108">
        <v>42687200</v>
      </c>
      <c r="C2939" s="108"/>
      <c r="D2939" s="108">
        <v>11229500</v>
      </c>
      <c r="E2939" s="17"/>
      <c r="F2939" s="14">
        <f t="shared" si="96"/>
        <v>0.2630648063119624</v>
      </c>
    </row>
    <row r="2940" spans="1:6" ht="12.75">
      <c r="A2940" s="17" t="s">
        <v>2871</v>
      </c>
      <c r="B2940" s="108">
        <v>20329200</v>
      </c>
      <c r="C2940" s="108"/>
      <c r="D2940" s="108">
        <v>6186550</v>
      </c>
      <c r="E2940" s="17"/>
      <c r="F2940" s="14">
        <f t="shared" si="96"/>
        <v>0.30431841882612204</v>
      </c>
    </row>
    <row r="2941" spans="1:6" ht="12.75">
      <c r="A2941" s="17" t="s">
        <v>2222</v>
      </c>
      <c r="B2941" s="108">
        <v>26736600</v>
      </c>
      <c r="C2941" s="108"/>
      <c r="D2941" s="108">
        <v>6802300</v>
      </c>
      <c r="E2941" s="17"/>
      <c r="F2941" s="14">
        <f t="shared" si="96"/>
        <v>0.25441903607788574</v>
      </c>
    </row>
    <row r="2942" spans="1:6" ht="12.75">
      <c r="A2942" s="17" t="s">
        <v>2223</v>
      </c>
      <c r="B2942" s="108">
        <v>2861500</v>
      </c>
      <c r="C2942" s="108"/>
      <c r="D2942" s="108">
        <v>830350</v>
      </c>
      <c r="E2942" s="17"/>
      <c r="F2942" s="14">
        <f t="shared" si="96"/>
        <v>0.2901799755373056</v>
      </c>
    </row>
    <row r="2943" spans="1:6" ht="12.75">
      <c r="A2943" s="8" t="s">
        <v>2224</v>
      </c>
      <c r="B2943" s="35">
        <f>SUM(B2944:B2945)</f>
        <v>124048600</v>
      </c>
      <c r="C2943" s="35"/>
      <c r="D2943" s="35">
        <f>SUM(D2944:D2945)</f>
        <v>52631800</v>
      </c>
      <c r="E2943" s="37"/>
      <c r="F2943" s="10">
        <f t="shared" si="96"/>
        <v>0.4242837081595439</v>
      </c>
    </row>
    <row r="2944" spans="1:6" ht="12.75">
      <c r="A2944" s="17" t="s">
        <v>2225</v>
      </c>
      <c r="B2944" s="108">
        <v>95746300</v>
      </c>
      <c r="C2944" s="108"/>
      <c r="D2944" s="108">
        <v>40587450</v>
      </c>
      <c r="E2944" s="17"/>
      <c r="F2944" s="14">
        <f t="shared" si="96"/>
        <v>0.4239061979418526</v>
      </c>
    </row>
    <row r="2945" spans="1:6" ht="12.75">
      <c r="A2945" s="17" t="s">
        <v>2226</v>
      </c>
      <c r="B2945" s="108">
        <v>28302300</v>
      </c>
      <c r="C2945" s="108"/>
      <c r="D2945" s="108">
        <v>12044350</v>
      </c>
      <c r="E2945" s="17"/>
      <c r="F2945" s="14">
        <f t="shared" si="96"/>
        <v>0.42556082014535923</v>
      </c>
    </row>
    <row r="2946" spans="1:6" ht="12.75">
      <c r="A2946" s="8" t="s">
        <v>2227</v>
      </c>
      <c r="B2946" s="35">
        <f>SUM(B2947:B2949)</f>
        <v>310055900</v>
      </c>
      <c r="C2946" s="35"/>
      <c r="D2946" s="35">
        <f>SUM(D2947:D2949)</f>
        <v>96974800</v>
      </c>
      <c r="E2946" s="37"/>
      <c r="F2946" s="10">
        <f t="shared" si="96"/>
        <v>0.3127655367951392</v>
      </c>
    </row>
    <row r="2947" spans="1:6" ht="12.75">
      <c r="A2947" s="17" t="s">
        <v>2228</v>
      </c>
      <c r="B2947" s="108">
        <v>103333000</v>
      </c>
      <c r="C2947" s="108"/>
      <c r="D2947" s="108">
        <v>37676350</v>
      </c>
      <c r="E2947" s="17"/>
      <c r="F2947" s="14">
        <f t="shared" si="96"/>
        <v>0.3646110148742415</v>
      </c>
    </row>
    <row r="2948" spans="1:6" ht="12.75">
      <c r="A2948" s="17" t="s">
        <v>2229</v>
      </c>
      <c r="B2948" s="108">
        <v>171380400</v>
      </c>
      <c r="C2948" s="108"/>
      <c r="D2948" s="108">
        <v>49550350</v>
      </c>
      <c r="E2948" s="17"/>
      <c r="F2948" s="14">
        <f t="shared" si="96"/>
        <v>0.2891249524449704</v>
      </c>
    </row>
    <row r="2949" spans="1:6" ht="12.75">
      <c r="A2949" s="17" t="s">
        <v>2230</v>
      </c>
      <c r="B2949" s="108">
        <v>35342500</v>
      </c>
      <c r="C2949" s="108"/>
      <c r="D2949" s="108">
        <v>9748100</v>
      </c>
      <c r="E2949" s="17"/>
      <c r="F2949" s="14">
        <f t="shared" si="96"/>
        <v>0.27581806606776543</v>
      </c>
    </row>
    <row r="2950" spans="1:6" ht="12.75">
      <c r="A2950" s="8" t="s">
        <v>2231</v>
      </c>
      <c r="B2950" s="35">
        <f>SUM(B2951:B2955)</f>
        <v>603528400</v>
      </c>
      <c r="C2950" s="35"/>
      <c r="D2950" s="35">
        <f>SUM(D2951:D2955)</f>
        <v>163144800</v>
      </c>
      <c r="E2950" s="37"/>
      <c r="F2950" s="10">
        <f t="shared" si="96"/>
        <v>0.2703183479021037</v>
      </c>
    </row>
    <row r="2951" spans="1:6" ht="12.75">
      <c r="A2951" s="17" t="s">
        <v>2232</v>
      </c>
      <c r="B2951" s="108">
        <v>170146700</v>
      </c>
      <c r="C2951" s="108"/>
      <c r="D2951" s="108">
        <v>47577500</v>
      </c>
      <c r="E2951" s="17"/>
      <c r="F2951" s="14">
        <f t="shared" si="96"/>
        <v>0.2796263459708593</v>
      </c>
    </row>
    <row r="2952" spans="1:6" ht="12.75">
      <c r="A2952" s="17" t="s">
        <v>2243</v>
      </c>
      <c r="B2952" s="108">
        <v>57788500</v>
      </c>
      <c r="C2952" s="108"/>
      <c r="D2952" s="108">
        <v>12850300</v>
      </c>
      <c r="E2952" s="17"/>
      <c r="F2952" s="14">
        <f t="shared" si="96"/>
        <v>0.22236777213459424</v>
      </c>
    </row>
    <row r="2953" spans="1:6" ht="12.75">
      <c r="A2953" s="17" t="s">
        <v>1118</v>
      </c>
      <c r="B2953" s="108">
        <v>207288900</v>
      </c>
      <c r="C2953" s="108"/>
      <c r="D2953" s="108">
        <v>51114500</v>
      </c>
      <c r="E2953" s="17"/>
      <c r="F2953" s="14">
        <f t="shared" si="96"/>
        <v>0.24658580367786215</v>
      </c>
    </row>
    <row r="2954" spans="1:6" ht="12.75">
      <c r="A2954" s="17" t="s">
        <v>741</v>
      </c>
      <c r="B2954" s="108">
        <v>140990500</v>
      </c>
      <c r="C2954" s="108"/>
      <c r="D2954" s="108">
        <v>45189600</v>
      </c>
      <c r="E2954" s="17"/>
      <c r="F2954" s="14">
        <f t="shared" si="96"/>
        <v>0.320515212017831</v>
      </c>
    </row>
    <row r="2955" spans="1:6" ht="12.75">
      <c r="A2955" s="17" t="s">
        <v>1362</v>
      </c>
      <c r="B2955" s="108">
        <v>27313800</v>
      </c>
      <c r="C2955" s="108"/>
      <c r="D2955" s="108">
        <v>6412900</v>
      </c>
      <c r="E2955" s="17"/>
      <c r="F2955" s="14">
        <f t="shared" si="96"/>
        <v>0.23478607883194574</v>
      </c>
    </row>
    <row r="2956" spans="1:6" ht="12.75">
      <c r="A2956" s="8" t="s">
        <v>1363</v>
      </c>
      <c r="B2956" s="110">
        <v>788978600</v>
      </c>
      <c r="C2956" s="110"/>
      <c r="D2956" s="110">
        <v>235099850</v>
      </c>
      <c r="E2956" s="37"/>
      <c r="F2956" s="10">
        <f t="shared" si="96"/>
        <v>0.2979800085832493</v>
      </c>
    </row>
    <row r="2957" spans="1:6" ht="12.75">
      <c r="A2957" s="8" t="s">
        <v>1364</v>
      </c>
      <c r="B2957" s="35">
        <f>SUM(B2958:B2962)</f>
        <v>170458900</v>
      </c>
      <c r="C2957" s="35"/>
      <c r="D2957" s="35">
        <f>SUM(D2958:D2962)</f>
        <v>57959750</v>
      </c>
      <c r="E2957" s="37"/>
      <c r="F2957" s="10">
        <f t="shared" si="96"/>
        <v>0.340021846908551</v>
      </c>
    </row>
    <row r="2958" spans="1:6" ht="12.75">
      <c r="A2958" s="17" t="s">
        <v>1290</v>
      </c>
      <c r="B2958" s="108">
        <v>43188400</v>
      </c>
      <c r="C2958" s="108"/>
      <c r="D2958" s="108">
        <v>10680750</v>
      </c>
      <c r="E2958" s="17"/>
      <c r="F2958" s="14">
        <f t="shared" si="96"/>
        <v>0.24730598957127375</v>
      </c>
    </row>
    <row r="2959" spans="1:6" ht="12.75">
      <c r="A2959" s="17" t="s">
        <v>1365</v>
      </c>
      <c r="B2959" s="108">
        <v>15031500</v>
      </c>
      <c r="C2959" s="108"/>
      <c r="D2959" s="108">
        <v>4360550</v>
      </c>
      <c r="E2959" s="17"/>
      <c r="F2959" s="14">
        <f t="shared" si="96"/>
        <v>0.29009413564847153</v>
      </c>
    </row>
    <row r="2960" spans="1:6" ht="12.75">
      <c r="A2960" s="17" t="s">
        <v>1366</v>
      </c>
      <c r="B2960" s="108">
        <v>93734500</v>
      </c>
      <c r="C2960" s="108"/>
      <c r="D2960" s="108">
        <v>35907250</v>
      </c>
      <c r="E2960" s="17"/>
      <c r="F2960" s="14">
        <f t="shared" si="96"/>
        <v>0.38307400156825927</v>
      </c>
    </row>
    <row r="2961" spans="1:6" ht="12.75">
      <c r="A2961" s="38" t="s">
        <v>1569</v>
      </c>
      <c r="B2961" s="108"/>
      <c r="C2961" s="108"/>
      <c r="D2961" s="108"/>
      <c r="E2961" s="17"/>
      <c r="F2961" s="14"/>
    </row>
    <row r="2962" spans="1:6" ht="12.75">
      <c r="A2962" s="17" t="s">
        <v>1367</v>
      </c>
      <c r="B2962" s="108">
        <v>18504500</v>
      </c>
      <c r="C2962" s="108"/>
      <c r="D2962" s="108">
        <v>7011200</v>
      </c>
      <c r="E2962" s="17"/>
      <c r="F2962" s="14">
        <f>SUM(D2962/B2962)</f>
        <v>0.3788916209570645</v>
      </c>
    </row>
    <row r="2963" spans="1:6" ht="12.75">
      <c r="A2963" s="38" t="s">
        <v>1569</v>
      </c>
      <c r="B2963" s="29"/>
      <c r="C2963" s="29"/>
      <c r="D2963" s="29"/>
      <c r="E2963" s="17"/>
      <c r="F2963" s="14"/>
    </row>
    <row r="2964" spans="1:6" ht="12.75">
      <c r="A2964" s="8" t="s">
        <v>1368</v>
      </c>
      <c r="B2964" s="35">
        <f>SUM(B2965:B2975)</f>
        <v>302541500</v>
      </c>
      <c r="C2964" s="35"/>
      <c r="D2964" s="35">
        <f>SUM(D2965:D2975)</f>
        <v>77402250</v>
      </c>
      <c r="E2964" s="37"/>
      <c r="F2964" s="10">
        <f aca="true" t="shared" si="97" ref="F2964:F2981">SUM(D2964/B2964)</f>
        <v>0.25584010788602557</v>
      </c>
    </row>
    <row r="2965" spans="1:6" ht="12.75">
      <c r="A2965" s="17" t="s">
        <v>2574</v>
      </c>
      <c r="B2965" s="108">
        <v>33704100</v>
      </c>
      <c r="C2965" s="108"/>
      <c r="D2965" s="108">
        <v>8479100</v>
      </c>
      <c r="E2965" s="17"/>
      <c r="F2965" s="14">
        <f t="shared" si="97"/>
        <v>0.25157473423114696</v>
      </c>
    </row>
    <row r="2966" spans="1:6" ht="12.75">
      <c r="A2966" s="17" t="s">
        <v>1369</v>
      </c>
      <c r="B2966" s="108">
        <v>4480200</v>
      </c>
      <c r="C2966" s="108"/>
      <c r="D2966" s="108">
        <v>1489150</v>
      </c>
      <c r="E2966" s="17"/>
      <c r="F2966" s="14">
        <f t="shared" si="97"/>
        <v>0.3323847149680818</v>
      </c>
    </row>
    <row r="2967" spans="1:6" ht="12.75">
      <c r="A2967" s="17" t="s">
        <v>2602</v>
      </c>
      <c r="B2967" s="108">
        <v>70213300</v>
      </c>
      <c r="C2967" s="108"/>
      <c r="D2967" s="108">
        <v>16498400</v>
      </c>
      <c r="E2967" s="17"/>
      <c r="F2967" s="14">
        <f t="shared" si="97"/>
        <v>0.23497542488388953</v>
      </c>
    </row>
    <row r="2968" spans="1:6" ht="12.75">
      <c r="A2968" s="17" t="s">
        <v>1184</v>
      </c>
      <c r="B2968" s="108">
        <v>24615000</v>
      </c>
      <c r="C2968" s="108"/>
      <c r="D2968" s="108">
        <v>5678700</v>
      </c>
      <c r="E2968" s="17"/>
      <c r="F2968" s="14">
        <f t="shared" si="97"/>
        <v>0.23070079219987813</v>
      </c>
    </row>
    <row r="2969" spans="1:6" ht="12.75">
      <c r="A2969" s="17" t="s">
        <v>2984</v>
      </c>
      <c r="B2969" s="108">
        <v>25189100</v>
      </c>
      <c r="C2969" s="108"/>
      <c r="D2969" s="108">
        <v>6142800</v>
      </c>
      <c r="E2969" s="17"/>
      <c r="F2969" s="14">
        <f t="shared" si="97"/>
        <v>0.2438673870840959</v>
      </c>
    </row>
    <row r="2970" spans="1:6" ht="12.75">
      <c r="A2970" s="17" t="s">
        <v>1370</v>
      </c>
      <c r="B2970" s="108">
        <v>4518000</v>
      </c>
      <c r="C2970" s="108"/>
      <c r="D2970" s="108">
        <v>1377250</v>
      </c>
      <c r="E2970" s="17"/>
      <c r="F2970" s="14">
        <f t="shared" si="97"/>
        <v>0.3048362107127047</v>
      </c>
    </row>
    <row r="2971" spans="1:6" ht="12.75">
      <c r="A2971" s="17" t="s">
        <v>1371</v>
      </c>
      <c r="B2971" s="108">
        <v>19975800</v>
      </c>
      <c r="C2971" s="108"/>
      <c r="D2971" s="108">
        <v>5469500</v>
      </c>
      <c r="E2971" s="17"/>
      <c r="F2971" s="14">
        <f t="shared" si="97"/>
        <v>0.27380630562981206</v>
      </c>
    </row>
    <row r="2972" spans="1:6" ht="12.75">
      <c r="A2972" s="17" t="s">
        <v>1372</v>
      </c>
      <c r="B2972" s="108">
        <v>22946800</v>
      </c>
      <c r="C2972" s="108"/>
      <c r="D2972" s="108">
        <v>7750350</v>
      </c>
      <c r="E2972" s="17"/>
      <c r="F2972" s="14">
        <f t="shared" si="97"/>
        <v>0.33775297644987534</v>
      </c>
    </row>
    <row r="2973" spans="1:6" ht="12.75">
      <c r="A2973" s="17" t="s">
        <v>1373</v>
      </c>
      <c r="B2973" s="108">
        <v>40340900</v>
      </c>
      <c r="C2973" s="108"/>
      <c r="D2973" s="108">
        <v>10283950</v>
      </c>
      <c r="E2973" s="17"/>
      <c r="F2973" s="14">
        <f t="shared" si="97"/>
        <v>0.2549261419551869</v>
      </c>
    </row>
    <row r="2974" spans="1:6" ht="12.75">
      <c r="A2974" s="17" t="s">
        <v>1374</v>
      </c>
      <c r="B2974" s="108">
        <v>24324800</v>
      </c>
      <c r="C2974" s="108"/>
      <c r="D2974" s="108">
        <v>6804350</v>
      </c>
      <c r="E2974" s="17"/>
      <c r="F2974" s="14">
        <f t="shared" si="97"/>
        <v>0.27972891863448</v>
      </c>
    </row>
    <row r="2975" spans="1:6" ht="12.75">
      <c r="A2975" s="17" t="s">
        <v>919</v>
      </c>
      <c r="B2975" s="108">
        <v>32233500</v>
      </c>
      <c r="C2975" s="108"/>
      <c r="D2975" s="108">
        <v>7428700</v>
      </c>
      <c r="E2975" s="17"/>
      <c r="F2975" s="14">
        <f t="shared" si="97"/>
        <v>0.2304651992492283</v>
      </c>
    </row>
    <row r="2976" spans="1:6" ht="12.75">
      <c r="A2976" s="8" t="s">
        <v>1375</v>
      </c>
      <c r="B2976" s="35">
        <f>SUM(B2977:B2981)</f>
        <v>353381300</v>
      </c>
      <c r="C2976" s="35"/>
      <c r="D2976" s="35">
        <f>SUM(D2977:D2981)</f>
        <v>89901350</v>
      </c>
      <c r="E2976" s="37"/>
      <c r="F2976" s="10">
        <f t="shared" si="97"/>
        <v>0.2544032465781296</v>
      </c>
    </row>
    <row r="2977" spans="1:6" ht="12.75">
      <c r="A2977" s="17" t="s">
        <v>2267</v>
      </c>
      <c r="B2977" s="108">
        <v>109374900</v>
      </c>
      <c r="C2977" s="108"/>
      <c r="D2977" s="108">
        <v>25030650</v>
      </c>
      <c r="E2977" s="17"/>
      <c r="F2977" s="14">
        <f t="shared" si="97"/>
        <v>0.22885186637884927</v>
      </c>
    </row>
    <row r="2978" spans="1:6" ht="12.75">
      <c r="A2978" s="17" t="s">
        <v>2268</v>
      </c>
      <c r="B2978" s="108">
        <v>72792200</v>
      </c>
      <c r="C2978" s="108"/>
      <c r="D2978" s="108">
        <v>18755800</v>
      </c>
      <c r="E2978" s="17"/>
      <c r="F2978" s="14">
        <f t="shared" si="97"/>
        <v>0.2576622220512637</v>
      </c>
    </row>
    <row r="2979" spans="1:6" ht="12.75">
      <c r="A2979" s="17" t="s">
        <v>2269</v>
      </c>
      <c r="B2979" s="108">
        <v>42624200</v>
      </c>
      <c r="C2979" s="108"/>
      <c r="D2979" s="108">
        <v>11864550</v>
      </c>
      <c r="E2979" s="17"/>
      <c r="F2979" s="14">
        <f t="shared" si="97"/>
        <v>0.27835243828623174</v>
      </c>
    </row>
    <row r="2980" spans="1:6" ht="12.75">
      <c r="A2980" s="17" t="s">
        <v>632</v>
      </c>
      <c r="B2980" s="108">
        <v>69596700</v>
      </c>
      <c r="C2980" s="108"/>
      <c r="D2980" s="108">
        <v>16721900</v>
      </c>
      <c r="E2980" s="17"/>
      <c r="F2980" s="14">
        <f t="shared" si="97"/>
        <v>0.24026857595259546</v>
      </c>
    </row>
    <row r="2981" spans="1:6" ht="12.75">
      <c r="A2981" s="17" t="s">
        <v>2270</v>
      </c>
      <c r="B2981" s="108">
        <v>58993300</v>
      </c>
      <c r="C2981" s="108"/>
      <c r="D2981" s="108">
        <v>17528450</v>
      </c>
      <c r="E2981" s="17"/>
      <c r="F2981" s="14">
        <f t="shared" si="97"/>
        <v>0.29712611432145686</v>
      </c>
    </row>
    <row r="2983" spans="1:6" ht="12.75">
      <c r="A2983" s="43" t="s">
        <v>2218</v>
      </c>
      <c r="B2983" s="44"/>
      <c r="C2983" s="44"/>
      <c r="D2983" s="44"/>
      <c r="E2983" s="44"/>
      <c r="F2983" s="45"/>
    </row>
    <row r="2984" spans="1:6" ht="12.75">
      <c r="A2984" s="46"/>
      <c r="B2984" s="11"/>
      <c r="C2984" s="11"/>
      <c r="D2984" s="11"/>
      <c r="E2984" s="11"/>
      <c r="F2984" s="42"/>
    </row>
    <row r="2985" spans="1:6" ht="12.75">
      <c r="A2985" s="19" t="s">
        <v>977</v>
      </c>
      <c r="B2985" s="5">
        <v>2005</v>
      </c>
      <c r="C2985" s="5" t="s">
        <v>978</v>
      </c>
      <c r="D2985" s="5">
        <v>2005</v>
      </c>
      <c r="E2985" s="19"/>
      <c r="F2985" s="47"/>
    </row>
    <row r="2986" spans="1:6" ht="13.5" thickBot="1">
      <c r="A2986" s="48" t="s">
        <v>979</v>
      </c>
      <c r="B2986" s="49" t="s">
        <v>980</v>
      </c>
      <c r="C2986" s="48"/>
      <c r="D2986" s="48" t="s">
        <v>981</v>
      </c>
      <c r="E2986" s="48"/>
      <c r="F2986" s="50" t="s">
        <v>982</v>
      </c>
    </row>
    <row r="2987" spans="1:6" ht="12.75">
      <c r="A2987" s="11"/>
      <c r="B2987" s="13"/>
      <c r="C2987" s="13"/>
      <c r="D2987" s="13"/>
      <c r="E2987" s="11"/>
      <c r="F2987" s="42"/>
    </row>
    <row r="2988" spans="1:6" ht="12.75">
      <c r="A2988" s="8" t="s">
        <v>2271</v>
      </c>
      <c r="B2988" s="35">
        <f>SUM(B2989:B2992)</f>
        <v>264969000</v>
      </c>
      <c r="C2988" s="35"/>
      <c r="D2988" s="35">
        <f>SUM(D2989:D2992)</f>
        <v>80714800</v>
      </c>
      <c r="E2988" s="37"/>
      <c r="F2988" s="10">
        <f aca="true" t="shared" si="98" ref="F2988:F3001">SUM(D2988/B2988)</f>
        <v>0.30461978571078124</v>
      </c>
    </row>
    <row r="2989" spans="1:6" ht="12.75">
      <c r="A2989" s="17" t="s">
        <v>2685</v>
      </c>
      <c r="B2989" s="108">
        <v>76410800</v>
      </c>
      <c r="C2989" s="108"/>
      <c r="D2989" s="108">
        <v>19861450</v>
      </c>
      <c r="E2989" s="17"/>
      <c r="F2989" s="14">
        <f t="shared" si="98"/>
        <v>0.25992987902233716</v>
      </c>
    </row>
    <row r="2990" spans="1:6" ht="12.75">
      <c r="A2990" s="17" t="s">
        <v>2272</v>
      </c>
      <c r="B2990" s="108">
        <v>9924300</v>
      </c>
      <c r="C2990" s="108"/>
      <c r="D2990" s="108">
        <v>3384200</v>
      </c>
      <c r="E2990" s="17"/>
      <c r="F2990" s="14">
        <f t="shared" si="98"/>
        <v>0.34100138045000655</v>
      </c>
    </row>
    <row r="2991" spans="1:6" ht="12.75">
      <c r="A2991" s="17" t="s">
        <v>2273</v>
      </c>
      <c r="B2991" s="108">
        <v>95795400</v>
      </c>
      <c r="C2991" s="108"/>
      <c r="D2991" s="108">
        <v>34126250</v>
      </c>
      <c r="E2991" s="17"/>
      <c r="F2991" s="14">
        <f t="shared" si="98"/>
        <v>0.3562410094847978</v>
      </c>
    </row>
    <row r="2992" spans="1:6" ht="12.75">
      <c r="A2992" s="17" t="s">
        <v>2274</v>
      </c>
      <c r="B2992" s="108">
        <v>82838500</v>
      </c>
      <c r="C2992" s="122"/>
      <c r="D2992" s="108">
        <v>23342900</v>
      </c>
      <c r="E2992" s="17"/>
      <c r="F2992" s="14">
        <f t="shared" si="98"/>
        <v>0.281788057485348</v>
      </c>
    </row>
    <row r="2993" spans="1:6" ht="12.75">
      <c r="A2993" s="8" t="s">
        <v>2275</v>
      </c>
      <c r="B2993" s="110">
        <v>281923600</v>
      </c>
      <c r="C2993" s="110"/>
      <c r="D2993" s="110">
        <v>109483200</v>
      </c>
      <c r="E2993" s="37"/>
      <c r="F2993" s="10">
        <f t="shared" si="98"/>
        <v>0.38834350866688705</v>
      </c>
    </row>
    <row r="2994" spans="1:6" ht="12.75">
      <c r="A2994" s="8" t="s">
        <v>2276</v>
      </c>
      <c r="B2994" s="35">
        <f>SUM(B2995:B2997)</f>
        <v>235116600</v>
      </c>
      <c r="C2994" s="35"/>
      <c r="D2994" s="35">
        <f>SUM(D2995:D2997)</f>
        <v>64374100</v>
      </c>
      <c r="E2994" s="37"/>
      <c r="F2994" s="10">
        <f t="shared" si="98"/>
        <v>0.2737964907624557</v>
      </c>
    </row>
    <row r="2995" spans="1:6" ht="12.75">
      <c r="A2995" s="17" t="s">
        <v>2277</v>
      </c>
      <c r="B2995" s="108">
        <v>22191000</v>
      </c>
      <c r="C2995" s="108"/>
      <c r="D2995" s="108">
        <v>6179900</v>
      </c>
      <c r="E2995" s="14"/>
      <c r="F2995" s="14">
        <f t="shared" si="98"/>
        <v>0.2784867739173539</v>
      </c>
    </row>
    <row r="2996" spans="1:6" ht="12.75">
      <c r="A2996" s="17" t="s">
        <v>2278</v>
      </c>
      <c r="B2996" s="108">
        <v>110782900</v>
      </c>
      <c r="C2996" s="108"/>
      <c r="D2996" s="108">
        <v>31420800</v>
      </c>
      <c r="E2996" s="14"/>
      <c r="F2996" s="14">
        <f t="shared" si="98"/>
        <v>0.2836249998871667</v>
      </c>
    </row>
    <row r="2997" spans="1:6" ht="12.75">
      <c r="A2997" s="17" t="s">
        <v>2279</v>
      </c>
      <c r="B2997" s="108">
        <v>102142700</v>
      </c>
      <c r="C2997" s="108"/>
      <c r="D2997" s="108">
        <v>26773400</v>
      </c>
      <c r="E2997" s="14"/>
      <c r="F2997" s="14">
        <f t="shared" si="98"/>
        <v>0.2621176060550583</v>
      </c>
    </row>
    <row r="2998" spans="1:6" ht="12.75">
      <c r="A2998" s="8" t="s">
        <v>2280</v>
      </c>
      <c r="B2998" s="35">
        <f>SUM(B2999:B3001)</f>
        <v>255653200</v>
      </c>
      <c r="C2998" s="35"/>
      <c r="D2998" s="35">
        <f>SUM(D2999:D3001)</f>
        <v>72523100</v>
      </c>
      <c r="E2998" s="37"/>
      <c r="F2998" s="10">
        <f t="shared" si="98"/>
        <v>0.2836776539468311</v>
      </c>
    </row>
    <row r="2999" spans="1:6" ht="12.75">
      <c r="A2999" s="17" t="s">
        <v>2281</v>
      </c>
      <c r="B2999" s="108">
        <v>69603400</v>
      </c>
      <c r="C2999" s="108"/>
      <c r="D2999" s="108">
        <v>19570100</v>
      </c>
      <c r="E2999" s="14"/>
      <c r="F2999" s="14">
        <f t="shared" si="98"/>
        <v>0.28116586258717247</v>
      </c>
    </row>
    <row r="3000" spans="1:6" ht="12.75">
      <c r="A3000" s="17" t="s">
        <v>216</v>
      </c>
      <c r="B3000" s="108">
        <v>158630100</v>
      </c>
      <c r="C3000" s="108"/>
      <c r="D3000" s="108">
        <v>43434150</v>
      </c>
      <c r="E3000" s="14"/>
      <c r="F3000" s="14">
        <f t="shared" si="98"/>
        <v>0.2738077451883344</v>
      </c>
    </row>
    <row r="3001" spans="1:6" ht="12.75">
      <c r="A3001" s="17" t="s">
        <v>557</v>
      </c>
      <c r="B3001" s="108">
        <v>27419700</v>
      </c>
      <c r="C3001" s="108"/>
      <c r="D3001" s="108">
        <v>9518850</v>
      </c>
      <c r="E3001" s="14"/>
      <c r="F3001" s="14">
        <f t="shared" si="98"/>
        <v>0.34715368877121194</v>
      </c>
    </row>
    <row r="3002" spans="1:6" ht="12.75">
      <c r="A3002" s="17"/>
      <c r="B3002" s="17"/>
      <c r="C3002" s="17"/>
      <c r="D3002" s="17"/>
      <c r="E3002" s="14"/>
      <c r="F3002" s="14"/>
    </row>
    <row r="3003" spans="1:6" ht="12.75">
      <c r="A3003" s="17"/>
      <c r="B3003" s="17"/>
      <c r="C3003" s="17"/>
      <c r="D3003" s="17"/>
      <c r="E3003" s="14"/>
      <c r="F3003" s="14"/>
    </row>
    <row r="3004" spans="1:6" ht="15.75">
      <c r="A3004" s="22" t="s">
        <v>2015</v>
      </c>
      <c r="B3004" s="35">
        <f>+B2936+B2943+B2946+B2950+B2956+B2957+B2964+B2976+B2988+B2993+B2994+B2998</f>
        <v>3816876100</v>
      </c>
      <c r="C3004" s="35"/>
      <c r="D3004" s="35">
        <f>+D2936+D2943+D2946+D2950+D2956+D2957+D2964+D2976+D2988+D2993+D2994+D2998</f>
        <v>1134307250</v>
      </c>
      <c r="E3004" s="37"/>
      <c r="F3004" s="10">
        <f>SUM(D3004/B3004)</f>
        <v>0.2971820987325211</v>
      </c>
    </row>
    <row r="3005" spans="1:6" ht="15.75">
      <c r="A3005" s="22"/>
      <c r="B3005" s="61"/>
      <c r="C3005" s="61"/>
      <c r="D3005" s="61"/>
      <c r="E3005" s="14"/>
      <c r="F3005" s="14"/>
    </row>
    <row r="3006" spans="1:6" ht="15.75">
      <c r="A3006" s="22"/>
      <c r="B3006" s="61"/>
      <c r="C3006" s="61"/>
      <c r="D3006" s="61"/>
      <c r="E3006" s="59"/>
      <c r="F3006" s="83"/>
    </row>
    <row r="3007" spans="1:6" ht="15.75">
      <c r="A3007" s="22"/>
      <c r="B3007" s="61"/>
      <c r="C3007" s="61"/>
      <c r="D3007" s="61"/>
      <c r="E3007" s="59"/>
      <c r="F3007" s="83"/>
    </row>
    <row r="3010" spans="1:5" ht="12.75">
      <c r="A3010" s="17" t="s">
        <v>558</v>
      </c>
      <c r="B3010" s="17" t="s">
        <v>559</v>
      </c>
      <c r="C3010" s="17"/>
      <c r="D3010" s="124" t="s">
        <v>2082</v>
      </c>
      <c r="E3010" s="128"/>
    </row>
    <row r="3011" spans="1:5" ht="12.75">
      <c r="A3011" s="17" t="s">
        <v>561</v>
      </c>
      <c r="B3011" s="17" t="s">
        <v>562</v>
      </c>
      <c r="C3011" s="17"/>
      <c r="D3011" s="124" t="s">
        <v>2196</v>
      </c>
      <c r="E3011" s="128"/>
    </row>
    <row r="3013" spans="1:6" ht="12.75">
      <c r="A3013" s="43" t="s">
        <v>563</v>
      </c>
      <c r="B3013" s="44"/>
      <c r="C3013" s="44"/>
      <c r="D3013" s="44"/>
      <c r="E3013" s="44"/>
      <c r="F3013" s="45"/>
    </row>
    <row r="3014" spans="1:6" ht="12.75">
      <c r="A3014" s="46"/>
      <c r="B3014" s="11"/>
      <c r="C3014" s="11"/>
      <c r="D3014" s="11"/>
      <c r="E3014" s="11"/>
      <c r="F3014" s="42"/>
    </row>
    <row r="3015" spans="1:6" ht="12.75">
      <c r="A3015" s="19" t="s">
        <v>977</v>
      </c>
      <c r="B3015" s="5">
        <v>2005</v>
      </c>
      <c r="C3015" s="5" t="s">
        <v>978</v>
      </c>
      <c r="D3015" s="5">
        <v>2005</v>
      </c>
      <c r="E3015" s="19"/>
      <c r="F3015" s="47"/>
    </row>
    <row r="3016" spans="1:6" ht="13.5" thickBot="1">
      <c r="A3016" s="48" t="s">
        <v>979</v>
      </c>
      <c r="B3016" s="49" t="s">
        <v>980</v>
      </c>
      <c r="C3016" s="48"/>
      <c r="D3016" s="48" t="s">
        <v>981</v>
      </c>
      <c r="E3016" s="48"/>
      <c r="F3016" s="50" t="s">
        <v>982</v>
      </c>
    </row>
    <row r="3017" spans="1:6" ht="12.75">
      <c r="A3017" s="11"/>
      <c r="B3017" s="13"/>
      <c r="C3017" s="13"/>
      <c r="D3017" s="13"/>
      <c r="E3017" s="11"/>
      <c r="F3017" s="42"/>
    </row>
    <row r="3018" spans="1:6" ht="12.75">
      <c r="A3018" s="8" t="s">
        <v>564</v>
      </c>
      <c r="B3018" s="35">
        <f>SUM(B3019:B3031)</f>
        <v>1243777200</v>
      </c>
      <c r="C3018" s="35"/>
      <c r="D3018" s="35">
        <f>SUM(D3019:D3031)</f>
        <v>749879690</v>
      </c>
      <c r="E3018" s="37"/>
      <c r="F3018" s="10">
        <f aca="true" t="shared" si="99" ref="F3018:F3031">SUM(D3018/B3018)</f>
        <v>0.6029051585766325</v>
      </c>
    </row>
    <row r="3019" spans="1:6" ht="12.75">
      <c r="A3019" s="17" t="s">
        <v>565</v>
      </c>
      <c r="B3019" s="108">
        <v>127236700</v>
      </c>
      <c r="C3019" s="108"/>
      <c r="D3019" s="108">
        <v>78959615</v>
      </c>
      <c r="E3019" s="17"/>
      <c r="F3019" s="14">
        <f t="shared" si="99"/>
        <v>0.6205726413841289</v>
      </c>
    </row>
    <row r="3020" spans="1:6" ht="12.75">
      <c r="A3020" s="17" t="s">
        <v>566</v>
      </c>
      <c r="B3020" s="108">
        <v>34808900</v>
      </c>
      <c r="C3020" s="108"/>
      <c r="D3020" s="108">
        <v>22962415</v>
      </c>
      <c r="E3020" s="17"/>
      <c r="F3020" s="14">
        <f t="shared" si="99"/>
        <v>0.6596708025820982</v>
      </c>
    </row>
    <row r="3021" spans="1:6" ht="12.75">
      <c r="A3021" s="17" t="s">
        <v>2992</v>
      </c>
      <c r="B3021" s="108">
        <v>140191200</v>
      </c>
      <c r="C3021" s="108"/>
      <c r="D3021" s="108">
        <v>78963330</v>
      </c>
      <c r="E3021" s="17"/>
      <c r="F3021" s="14">
        <f t="shared" si="99"/>
        <v>0.5632545409412288</v>
      </c>
    </row>
    <row r="3022" spans="1:6" ht="12.75">
      <c r="A3022" s="17" t="s">
        <v>567</v>
      </c>
      <c r="B3022" s="108">
        <v>49527600</v>
      </c>
      <c r="C3022" s="108"/>
      <c r="D3022" s="108">
        <v>29119960</v>
      </c>
      <c r="E3022" s="17"/>
      <c r="F3022" s="14">
        <f t="shared" si="99"/>
        <v>0.5879541911984429</v>
      </c>
    </row>
    <row r="3023" spans="1:6" ht="12.75">
      <c r="A3023" s="17" t="s">
        <v>343</v>
      </c>
      <c r="B3023" s="108">
        <v>80246400</v>
      </c>
      <c r="C3023" s="108"/>
      <c r="D3023" s="108">
        <v>52785910</v>
      </c>
      <c r="E3023" s="17"/>
      <c r="F3023" s="14">
        <f t="shared" si="99"/>
        <v>0.6577978575985963</v>
      </c>
    </row>
    <row r="3024" spans="1:6" ht="12.75">
      <c r="A3024" s="17" t="s">
        <v>568</v>
      </c>
      <c r="B3024" s="108">
        <v>247621800</v>
      </c>
      <c r="C3024" s="108"/>
      <c r="D3024" s="108">
        <v>152731715</v>
      </c>
      <c r="E3024" s="17"/>
      <c r="F3024" s="14">
        <f t="shared" si="99"/>
        <v>0.616794300824887</v>
      </c>
    </row>
    <row r="3025" spans="1:6" ht="12.75">
      <c r="A3025" s="17" t="s">
        <v>739</v>
      </c>
      <c r="B3025" s="108">
        <v>157043200</v>
      </c>
      <c r="C3025" s="108"/>
      <c r="D3025" s="108">
        <v>96412255</v>
      </c>
      <c r="E3025" s="17"/>
      <c r="F3025" s="14">
        <f t="shared" si="99"/>
        <v>0.6139218699058603</v>
      </c>
    </row>
    <row r="3026" spans="1:6" ht="12.75">
      <c r="A3026" s="17" t="s">
        <v>569</v>
      </c>
      <c r="B3026" s="108">
        <v>8747200</v>
      </c>
      <c r="C3026" s="108"/>
      <c r="D3026" s="108">
        <v>5553100</v>
      </c>
      <c r="E3026" s="17"/>
      <c r="F3026" s="14">
        <f t="shared" si="99"/>
        <v>0.6348431498079385</v>
      </c>
    </row>
    <row r="3027" spans="1:6" ht="12.75">
      <c r="A3027" s="17" t="s">
        <v>570</v>
      </c>
      <c r="B3027" s="108">
        <v>162776700</v>
      </c>
      <c r="C3027" s="108"/>
      <c r="D3027" s="108">
        <v>101127675</v>
      </c>
      <c r="E3027" s="17"/>
      <c r="F3027" s="14">
        <f t="shared" si="99"/>
        <v>0.6212662807391967</v>
      </c>
    </row>
    <row r="3028" spans="1:6" ht="12.75">
      <c r="A3028" s="17" t="s">
        <v>571</v>
      </c>
      <c r="B3028" s="108">
        <v>7525700</v>
      </c>
      <c r="C3028" s="108"/>
      <c r="D3028" s="108">
        <v>4472700</v>
      </c>
      <c r="E3028" s="17"/>
      <c r="F3028" s="14">
        <f t="shared" si="99"/>
        <v>0.5943234516390502</v>
      </c>
    </row>
    <row r="3029" spans="1:6" ht="12.75">
      <c r="A3029" s="17" t="s">
        <v>572</v>
      </c>
      <c r="B3029" s="108">
        <v>60825000</v>
      </c>
      <c r="C3029" s="108"/>
      <c r="D3029" s="108">
        <v>28336240</v>
      </c>
      <c r="E3029" s="17"/>
      <c r="F3029" s="14">
        <f t="shared" si="99"/>
        <v>0.4658650226058364</v>
      </c>
    </row>
    <row r="3030" spans="1:6" ht="12.75">
      <c r="A3030" s="17" t="s">
        <v>2666</v>
      </c>
      <c r="B3030" s="108">
        <v>62313900</v>
      </c>
      <c r="C3030" s="108"/>
      <c r="D3030" s="108">
        <v>37580645</v>
      </c>
      <c r="E3030" s="17"/>
      <c r="F3030" s="14">
        <f t="shared" si="99"/>
        <v>0.6030860690792905</v>
      </c>
    </row>
    <row r="3031" spans="1:6" ht="12.75">
      <c r="A3031" s="17" t="s">
        <v>520</v>
      </c>
      <c r="B3031" s="108">
        <v>104912900</v>
      </c>
      <c r="C3031" s="108"/>
      <c r="D3031" s="108">
        <v>60874130</v>
      </c>
      <c r="E3031" s="17"/>
      <c r="F3031" s="14">
        <f t="shared" si="99"/>
        <v>0.5802349377435949</v>
      </c>
    </row>
    <row r="3032" spans="1:6" ht="12.75">
      <c r="A3032" s="17"/>
      <c r="B3032" s="29"/>
      <c r="C3032" s="29"/>
      <c r="D3032" s="29"/>
      <c r="E3032" s="17"/>
      <c r="F3032" s="14"/>
    </row>
    <row r="3033" spans="1:6" ht="12.75">
      <c r="A3033" s="17"/>
      <c r="B3033" s="17"/>
      <c r="C3033" s="17"/>
      <c r="D3033" s="17"/>
      <c r="E3033" s="17"/>
      <c r="F3033" s="14"/>
    </row>
    <row r="3034" spans="1:6" ht="15.75">
      <c r="A3034" s="22" t="s">
        <v>2015</v>
      </c>
      <c r="B3034" s="35">
        <f>SUM(B3018)</f>
        <v>1243777200</v>
      </c>
      <c r="C3034" s="35"/>
      <c r="D3034" s="35">
        <f>SUM(D3018)</f>
        <v>749879690</v>
      </c>
      <c r="E3034" s="37"/>
      <c r="F3034" s="10">
        <f>SUM(D3034/B3034)</f>
        <v>0.6029051585766325</v>
      </c>
    </row>
    <row r="3035" spans="1:6" ht="12.75">
      <c r="A3035" s="17"/>
      <c r="B3035" s="17"/>
      <c r="C3035" s="17"/>
      <c r="D3035" s="17"/>
      <c r="E3035" s="17"/>
      <c r="F3035" s="31"/>
    </row>
    <row r="3037" spans="1:5" ht="12.75">
      <c r="A3037" s="17" t="s">
        <v>573</v>
      </c>
      <c r="B3037" s="17" t="s">
        <v>574</v>
      </c>
      <c r="C3037" s="17"/>
      <c r="D3037" s="124" t="s">
        <v>575</v>
      </c>
      <c r="E3037" s="128"/>
    </row>
    <row r="3038" spans="1:5" ht="12.75">
      <c r="A3038" s="17" t="s">
        <v>2304</v>
      </c>
      <c r="B3038" s="17" t="s">
        <v>574</v>
      </c>
      <c r="C3038" s="17"/>
      <c r="D3038" s="124" t="s">
        <v>575</v>
      </c>
      <c r="E3038" s="128"/>
    </row>
    <row r="3039" spans="1:5" ht="12.75">
      <c r="A3039" s="17" t="s">
        <v>2305</v>
      </c>
      <c r="B3039" s="17" t="s">
        <v>574</v>
      </c>
      <c r="C3039" s="17"/>
      <c r="D3039" s="124" t="s">
        <v>575</v>
      </c>
      <c r="E3039" s="128"/>
    </row>
    <row r="3041" spans="1:6" ht="12.75">
      <c r="A3041" s="43" t="s">
        <v>2306</v>
      </c>
      <c r="B3041" s="44"/>
      <c r="C3041" s="44"/>
      <c r="D3041" s="44"/>
      <c r="E3041" s="44"/>
      <c r="F3041" s="45"/>
    </row>
    <row r="3042" spans="1:6" ht="12.75">
      <c r="A3042" s="46"/>
      <c r="B3042" s="11"/>
      <c r="C3042" s="11"/>
      <c r="D3042" s="11"/>
      <c r="E3042" s="11"/>
      <c r="F3042" s="42"/>
    </row>
    <row r="3043" spans="1:6" ht="12.75">
      <c r="A3043" s="19" t="s">
        <v>977</v>
      </c>
      <c r="B3043" s="5">
        <v>2005</v>
      </c>
      <c r="C3043" s="5" t="s">
        <v>978</v>
      </c>
      <c r="D3043" s="5">
        <v>2005</v>
      </c>
      <c r="E3043" s="19"/>
      <c r="F3043" s="47"/>
    </row>
    <row r="3044" spans="1:6" ht="13.5" thickBot="1">
      <c r="A3044" s="48" t="s">
        <v>979</v>
      </c>
      <c r="B3044" s="49" t="s">
        <v>980</v>
      </c>
      <c r="C3044" s="48"/>
      <c r="D3044" s="48" t="s">
        <v>981</v>
      </c>
      <c r="E3044" s="48"/>
      <c r="F3044" s="50" t="s">
        <v>982</v>
      </c>
    </row>
    <row r="3045" spans="1:6" ht="12.75">
      <c r="A3045" s="19"/>
      <c r="B3045" s="19"/>
      <c r="C3045" s="19"/>
      <c r="D3045" s="19"/>
      <c r="E3045" s="19"/>
      <c r="F3045" s="47"/>
    </row>
    <row r="3046" spans="1:6" ht="12.75">
      <c r="A3046" s="19" t="s">
        <v>2307</v>
      </c>
      <c r="B3046" s="20">
        <f>SUM(B3047:B3053)</f>
        <v>2222912000</v>
      </c>
      <c r="C3046" s="19"/>
      <c r="D3046" s="20">
        <f>SUM(D3047:D3053)</f>
        <v>546212510</v>
      </c>
      <c r="E3046" s="19"/>
      <c r="F3046" s="10">
        <f aca="true" t="shared" si="100" ref="F3046:F3051">SUM(D3046/B3046)</f>
        <v>0.24571935821121124</v>
      </c>
    </row>
    <row r="3047" spans="1:6" ht="12.75">
      <c r="A3047" s="18" t="s">
        <v>2308</v>
      </c>
      <c r="B3047" s="106">
        <v>303949400</v>
      </c>
      <c r="C3047" s="106"/>
      <c r="D3047" s="106">
        <v>69139360</v>
      </c>
      <c r="E3047" s="19"/>
      <c r="F3047" s="14">
        <f t="shared" si="100"/>
        <v>0.22746996704056663</v>
      </c>
    </row>
    <row r="3048" spans="1:6" ht="12.75">
      <c r="A3048" s="18" t="s">
        <v>2309</v>
      </c>
      <c r="B3048" s="106">
        <v>750688600</v>
      </c>
      <c r="C3048" s="106"/>
      <c r="D3048" s="106">
        <v>178462030</v>
      </c>
      <c r="E3048" s="19"/>
      <c r="F3048" s="14">
        <f t="shared" si="100"/>
        <v>0.23773110448193832</v>
      </c>
    </row>
    <row r="3049" spans="1:6" ht="12.75">
      <c r="A3049" s="18" t="s">
        <v>2310</v>
      </c>
      <c r="B3049" s="106">
        <v>146115400</v>
      </c>
      <c r="C3049" s="106"/>
      <c r="D3049" s="106">
        <v>31965020</v>
      </c>
      <c r="E3049" s="18"/>
      <c r="F3049" s="14">
        <f t="shared" si="100"/>
        <v>0.21876557844005493</v>
      </c>
    </row>
    <row r="3050" spans="1:6" ht="12.75">
      <c r="A3050" s="18" t="s">
        <v>701</v>
      </c>
      <c r="B3050" s="106">
        <v>454123300</v>
      </c>
      <c r="C3050" s="106"/>
      <c r="D3050" s="106">
        <v>92649440</v>
      </c>
      <c r="E3050" s="18"/>
      <c r="F3050" s="14">
        <f t="shared" si="100"/>
        <v>0.20401824790756168</v>
      </c>
    </row>
    <row r="3051" spans="1:6" ht="12.75">
      <c r="A3051" s="18" t="s">
        <v>1185</v>
      </c>
      <c r="B3051" s="106">
        <v>505283800</v>
      </c>
      <c r="C3051" s="106"/>
      <c r="D3051" s="106">
        <v>158751910</v>
      </c>
      <c r="E3051" s="18"/>
      <c r="F3051" s="14">
        <f t="shared" si="100"/>
        <v>0.31418365283035</v>
      </c>
    </row>
    <row r="3052" spans="1:6" ht="12.75">
      <c r="A3052" s="84" t="s">
        <v>2311</v>
      </c>
      <c r="B3052" s="106"/>
      <c r="C3052" s="106"/>
      <c r="D3052" s="106"/>
      <c r="E3052" s="18"/>
      <c r="F3052" s="14"/>
    </row>
    <row r="3053" spans="1:6" ht="12.75">
      <c r="A3053" s="18" t="s">
        <v>290</v>
      </c>
      <c r="B3053" s="106">
        <v>62751500</v>
      </c>
      <c r="C3053" s="106"/>
      <c r="D3053" s="106">
        <v>15244750</v>
      </c>
      <c r="E3053" s="18"/>
      <c r="F3053" s="14">
        <f>SUM(D3053/B3053)</f>
        <v>0.2429384158147614</v>
      </c>
    </row>
    <row r="3054" spans="1:6" ht="12.75">
      <c r="A3054" s="84" t="s">
        <v>2311</v>
      </c>
      <c r="B3054" s="18"/>
      <c r="C3054" s="18"/>
      <c r="D3054" s="18"/>
      <c r="E3054" s="18"/>
      <c r="F3054" s="14"/>
    </row>
    <row r="3055" spans="1:6" ht="12.75">
      <c r="A3055" s="19" t="s">
        <v>2312</v>
      </c>
      <c r="B3055" s="20">
        <f>SUM(B3056:B3059)</f>
        <v>1456328300</v>
      </c>
      <c r="C3055" s="19"/>
      <c r="D3055" s="20">
        <f>SUM(D3056:D3059)</f>
        <v>304522600</v>
      </c>
      <c r="E3055" s="19"/>
      <c r="F3055" s="10">
        <f aca="true" t="shared" si="101" ref="F3055:F3073">SUM(D3055/B3055)</f>
        <v>0.20910298865990587</v>
      </c>
    </row>
    <row r="3056" spans="1:6" ht="12.75">
      <c r="A3056" s="18" t="s">
        <v>2313</v>
      </c>
      <c r="B3056" s="106">
        <v>781709200</v>
      </c>
      <c r="C3056" s="106"/>
      <c r="D3056" s="106">
        <v>164187410</v>
      </c>
      <c r="E3056" s="18"/>
      <c r="F3056" s="14">
        <f t="shared" si="101"/>
        <v>0.2100364304270693</v>
      </c>
    </row>
    <row r="3057" spans="1:6" ht="12.75">
      <c r="A3057" s="18" t="s">
        <v>2656</v>
      </c>
      <c r="B3057" s="106">
        <v>121244800</v>
      </c>
      <c r="C3057" s="106"/>
      <c r="D3057" s="106">
        <v>24597890</v>
      </c>
      <c r="E3057" s="18"/>
      <c r="F3057" s="14">
        <f t="shared" si="101"/>
        <v>0.2028778966190715</v>
      </c>
    </row>
    <row r="3058" spans="1:6" ht="12.75">
      <c r="A3058" s="18" t="s">
        <v>58</v>
      </c>
      <c r="B3058" s="106">
        <v>323189300</v>
      </c>
      <c r="C3058" s="106"/>
      <c r="D3058" s="106">
        <v>65951740</v>
      </c>
      <c r="E3058" s="18"/>
      <c r="F3058" s="14">
        <f t="shared" si="101"/>
        <v>0.2040653573617691</v>
      </c>
    </row>
    <row r="3059" spans="1:6" ht="12.75">
      <c r="A3059" s="18" t="s">
        <v>1114</v>
      </c>
      <c r="B3059" s="106">
        <v>230185000</v>
      </c>
      <c r="C3059" s="106"/>
      <c r="D3059" s="106">
        <v>49785560</v>
      </c>
      <c r="E3059" s="18"/>
      <c r="F3059" s="14">
        <f t="shared" si="101"/>
        <v>0.21628498816169603</v>
      </c>
    </row>
    <row r="3060" spans="1:6" ht="12.75">
      <c r="A3060" s="19" t="s">
        <v>2314</v>
      </c>
      <c r="B3060" s="20">
        <f>SUM(B3061:B3068)</f>
        <v>3677748800</v>
      </c>
      <c r="C3060" s="19"/>
      <c r="D3060" s="20">
        <f>SUM(D3061:D3068)</f>
        <v>843274170</v>
      </c>
      <c r="E3060" s="19"/>
      <c r="F3060" s="10">
        <f t="shared" si="101"/>
        <v>0.22929085586269513</v>
      </c>
    </row>
    <row r="3061" spans="1:6" ht="12.75">
      <c r="A3061" s="18" t="s">
        <v>2315</v>
      </c>
      <c r="B3061" s="106">
        <v>287722000</v>
      </c>
      <c r="C3061" s="106"/>
      <c r="D3061" s="106">
        <v>61170490</v>
      </c>
      <c r="E3061" s="18"/>
      <c r="F3061" s="14">
        <f t="shared" si="101"/>
        <v>0.2126027554375404</v>
      </c>
    </row>
    <row r="3062" spans="1:6" ht="12.75">
      <c r="A3062" s="18" t="s">
        <v>2316</v>
      </c>
      <c r="B3062" s="106">
        <v>913116600</v>
      </c>
      <c r="C3062" s="106"/>
      <c r="D3062" s="106">
        <v>233438120</v>
      </c>
      <c r="E3062" s="18"/>
      <c r="F3062" s="14">
        <f t="shared" si="101"/>
        <v>0.2556498480040775</v>
      </c>
    </row>
    <row r="3063" spans="1:6" ht="12.75">
      <c r="A3063" s="18" t="s">
        <v>2602</v>
      </c>
      <c r="B3063" s="106">
        <v>378199700</v>
      </c>
      <c r="C3063" s="106"/>
      <c r="D3063" s="106">
        <v>84394960</v>
      </c>
      <c r="E3063" s="18"/>
      <c r="F3063" s="14">
        <f t="shared" si="101"/>
        <v>0.22314919869053307</v>
      </c>
    </row>
    <row r="3064" spans="1:6" ht="12.75">
      <c r="A3064" s="18" t="s">
        <v>61</v>
      </c>
      <c r="B3064" s="106">
        <v>153469800</v>
      </c>
      <c r="C3064" s="106"/>
      <c r="D3064" s="106">
        <v>38199530</v>
      </c>
      <c r="E3064" s="18"/>
      <c r="F3064" s="14">
        <f t="shared" si="101"/>
        <v>0.24890584336462288</v>
      </c>
    </row>
    <row r="3065" spans="1:6" ht="12.75">
      <c r="A3065" s="18" t="s">
        <v>2765</v>
      </c>
      <c r="B3065" s="106">
        <v>198965200</v>
      </c>
      <c r="C3065" s="106"/>
      <c r="D3065" s="106">
        <v>43375870</v>
      </c>
      <c r="E3065" s="18"/>
      <c r="F3065" s="14">
        <f t="shared" si="101"/>
        <v>0.21800731987302302</v>
      </c>
    </row>
    <row r="3066" spans="1:6" ht="12.75">
      <c r="A3066" s="18" t="s">
        <v>2317</v>
      </c>
      <c r="B3066" s="106">
        <v>670894800</v>
      </c>
      <c r="C3066" s="106"/>
      <c r="D3066" s="106">
        <v>142797700</v>
      </c>
      <c r="E3066" s="18"/>
      <c r="F3066" s="14">
        <f t="shared" si="101"/>
        <v>0.2128466340773546</v>
      </c>
    </row>
    <row r="3067" spans="1:6" ht="12.75">
      <c r="A3067" s="18" t="s">
        <v>2318</v>
      </c>
      <c r="B3067" s="106">
        <v>758205900</v>
      </c>
      <c r="C3067" s="106"/>
      <c r="D3067" s="106">
        <v>167150410</v>
      </c>
      <c r="E3067" s="18"/>
      <c r="F3067" s="14">
        <f t="shared" si="101"/>
        <v>0.22045516923569178</v>
      </c>
    </row>
    <row r="3068" spans="1:6" ht="12.75">
      <c r="A3068" s="18" t="s">
        <v>2319</v>
      </c>
      <c r="B3068" s="106">
        <v>317174800</v>
      </c>
      <c r="C3068" s="106"/>
      <c r="D3068" s="106">
        <v>72747090</v>
      </c>
      <c r="E3068" s="18"/>
      <c r="F3068" s="14">
        <f t="shared" si="101"/>
        <v>0.22935961495049417</v>
      </c>
    </row>
    <row r="3069" spans="1:6" ht="12.75">
      <c r="A3069" s="19" t="s">
        <v>2320</v>
      </c>
      <c r="B3069" s="20">
        <f>SUM(B3070:B3073)</f>
        <v>1710427900</v>
      </c>
      <c r="C3069" s="19"/>
      <c r="D3069" s="20">
        <f>SUM(D3070:D3073)</f>
        <v>379999200</v>
      </c>
      <c r="E3069" s="19"/>
      <c r="F3069" s="10">
        <f t="shared" si="101"/>
        <v>0.22216616087705304</v>
      </c>
    </row>
    <row r="3070" spans="1:6" ht="12.75">
      <c r="A3070" s="18" t="s">
        <v>2321</v>
      </c>
      <c r="B3070" s="106">
        <v>34861500</v>
      </c>
      <c r="C3070" s="106"/>
      <c r="D3070" s="106">
        <v>7172280</v>
      </c>
      <c r="E3070" s="18"/>
      <c r="F3070" s="14">
        <f t="shared" si="101"/>
        <v>0.205736414095779</v>
      </c>
    </row>
    <row r="3071" spans="1:6" ht="12.75">
      <c r="A3071" s="18" t="s">
        <v>768</v>
      </c>
      <c r="B3071" s="106">
        <v>436136500</v>
      </c>
      <c r="C3071" s="106"/>
      <c r="D3071" s="106">
        <v>90389160</v>
      </c>
      <c r="E3071" s="18"/>
      <c r="F3071" s="14">
        <f t="shared" si="101"/>
        <v>0.2072497027880033</v>
      </c>
    </row>
    <row r="3072" spans="1:6" ht="12.75">
      <c r="A3072" s="18" t="s">
        <v>2322</v>
      </c>
      <c r="B3072" s="106">
        <v>988177400</v>
      </c>
      <c r="C3072" s="106"/>
      <c r="D3072" s="106">
        <v>227561690</v>
      </c>
      <c r="E3072" s="18"/>
      <c r="F3072" s="14">
        <f t="shared" si="101"/>
        <v>0.23028424855698987</v>
      </c>
    </row>
    <row r="3073" spans="1:6" ht="12.75">
      <c r="A3073" s="18" t="s">
        <v>2323</v>
      </c>
      <c r="B3073" s="106">
        <v>251252500</v>
      </c>
      <c r="C3073" s="106"/>
      <c r="D3073" s="106">
        <v>54876070</v>
      </c>
      <c r="E3073" s="18"/>
      <c r="F3073" s="14">
        <f t="shared" si="101"/>
        <v>0.21841004567118735</v>
      </c>
    </row>
    <row r="3074" spans="1:6" ht="12.75">
      <c r="A3074" s="19"/>
      <c r="B3074" s="19"/>
      <c r="C3074" s="19"/>
      <c r="D3074" s="19"/>
      <c r="E3074" s="19"/>
      <c r="F3074" s="14"/>
    </row>
    <row r="3075" spans="1:6" ht="12.75">
      <c r="A3075" s="19"/>
      <c r="B3075" s="19"/>
      <c r="C3075" s="19"/>
      <c r="D3075" s="19"/>
      <c r="E3075" s="19"/>
      <c r="F3075" s="14"/>
    </row>
    <row r="3076" spans="1:6" ht="15.75">
      <c r="A3076" s="85" t="s">
        <v>2015</v>
      </c>
      <c r="B3076" s="20">
        <f>+B3046+B3055+B3060+B3069</f>
        <v>9067417000</v>
      </c>
      <c r="C3076" s="19"/>
      <c r="D3076" s="20">
        <f>+D3046+D3055+D3060+D3069</f>
        <v>2074008480</v>
      </c>
      <c r="E3076" s="19"/>
      <c r="F3076" s="10">
        <f>SUM(D3076/B3076)</f>
        <v>0.22873200603876495</v>
      </c>
    </row>
    <row r="3077" spans="1:6" ht="12.75">
      <c r="A3077" s="19"/>
      <c r="B3077" s="19"/>
      <c r="C3077" s="19"/>
      <c r="D3077" s="19"/>
      <c r="E3077" s="19"/>
      <c r="F3077" s="47"/>
    </row>
    <row r="3078" spans="1:6" ht="12.75">
      <c r="A3078" s="43" t="s">
        <v>2324</v>
      </c>
      <c r="B3078" s="44"/>
      <c r="C3078" s="44"/>
      <c r="D3078" s="44"/>
      <c r="E3078" s="44"/>
      <c r="F3078" s="45"/>
    </row>
    <row r="3079" spans="1:6" ht="12.75">
      <c r="A3079" s="46"/>
      <c r="B3079" s="11"/>
      <c r="C3079" s="11"/>
      <c r="D3079" s="11"/>
      <c r="E3079" s="11"/>
      <c r="F3079" s="42"/>
    </row>
    <row r="3080" spans="1:6" ht="12.75">
      <c r="A3080" s="19" t="s">
        <v>977</v>
      </c>
      <c r="B3080" s="5">
        <v>2005</v>
      </c>
      <c r="C3080" s="5" t="s">
        <v>978</v>
      </c>
      <c r="D3080" s="5">
        <v>2005</v>
      </c>
      <c r="E3080" s="19"/>
      <c r="F3080" s="47"/>
    </row>
    <row r="3081" spans="1:6" ht="13.5" thickBot="1">
      <c r="A3081" s="48" t="s">
        <v>979</v>
      </c>
      <c r="B3081" s="49" t="s">
        <v>980</v>
      </c>
      <c r="C3081" s="48"/>
      <c r="D3081" s="48" t="s">
        <v>981</v>
      </c>
      <c r="E3081" s="48"/>
      <c r="F3081" s="50" t="s">
        <v>982</v>
      </c>
    </row>
    <row r="3082" spans="1:6" ht="12.75">
      <c r="A3082" s="11"/>
      <c r="B3082" s="13"/>
      <c r="C3082" s="13"/>
      <c r="D3082" s="13"/>
      <c r="E3082" s="11"/>
      <c r="F3082" s="42"/>
    </row>
    <row r="3083" spans="1:6" ht="12.75">
      <c r="A3083" s="8" t="s">
        <v>2325</v>
      </c>
      <c r="B3083" s="35">
        <f>SUM(B3084:B3085)</f>
        <v>3445138100</v>
      </c>
      <c r="C3083" s="35"/>
      <c r="D3083" s="35">
        <f>SUM(D3084:D3085)</f>
        <v>3472900726</v>
      </c>
      <c r="E3083" s="37"/>
      <c r="F3083" s="10">
        <f aca="true" t="shared" si="102" ref="F3083:F3115">SUM(D3083/B3083)</f>
        <v>1.008058494375015</v>
      </c>
    </row>
    <row r="3084" spans="1:6" ht="12.75">
      <c r="A3084" s="17" t="s">
        <v>108</v>
      </c>
      <c r="B3084" s="108">
        <v>3328289600</v>
      </c>
      <c r="C3084" s="108"/>
      <c r="D3084" s="108">
        <v>3358693046</v>
      </c>
      <c r="E3084" s="17"/>
      <c r="F3084" s="14">
        <f t="shared" si="102"/>
        <v>1.0091348559332096</v>
      </c>
    </row>
    <row r="3085" spans="1:6" ht="12.75">
      <c r="A3085" s="17" t="s">
        <v>2326</v>
      </c>
      <c r="B3085" s="108">
        <v>116848500</v>
      </c>
      <c r="C3085" s="108"/>
      <c r="D3085" s="108">
        <v>114207680</v>
      </c>
      <c r="E3085" s="17"/>
      <c r="F3085" s="14">
        <f t="shared" si="102"/>
        <v>0.9773996242998413</v>
      </c>
    </row>
    <row r="3086" spans="1:6" ht="12.75">
      <c r="A3086" s="8" t="s">
        <v>2327</v>
      </c>
      <c r="B3086" s="110">
        <v>100295300</v>
      </c>
      <c r="C3086" s="110"/>
      <c r="D3086" s="110">
        <v>100152360</v>
      </c>
      <c r="E3086" s="37"/>
      <c r="F3086" s="10">
        <f t="shared" si="102"/>
        <v>0.9985748085902331</v>
      </c>
    </row>
    <row r="3087" spans="1:6" ht="12.75">
      <c r="A3087" s="8" t="s">
        <v>2328</v>
      </c>
      <c r="B3087" s="110">
        <v>1936557100</v>
      </c>
      <c r="C3087" s="110"/>
      <c r="D3087" s="110">
        <v>1900570561</v>
      </c>
      <c r="E3087" s="37"/>
      <c r="F3087" s="10">
        <f t="shared" si="102"/>
        <v>0.9814172590108498</v>
      </c>
    </row>
    <row r="3088" spans="1:6" ht="12.75">
      <c r="A3088" s="8" t="s">
        <v>2329</v>
      </c>
      <c r="B3088" s="35">
        <f>SUM(B3089:B3091)</f>
        <v>4370326600</v>
      </c>
      <c r="C3088" s="35"/>
      <c r="D3088" s="35">
        <f>SUM(D3089:D3091)</f>
        <v>3744215752</v>
      </c>
      <c r="E3088" s="37"/>
      <c r="F3088" s="10">
        <f t="shared" si="102"/>
        <v>0.8567359135127338</v>
      </c>
    </row>
    <row r="3089" spans="1:6" ht="12.75">
      <c r="A3089" s="17" t="s">
        <v>2330</v>
      </c>
      <c r="B3089" s="108">
        <v>554830600</v>
      </c>
      <c r="C3089" s="108"/>
      <c r="D3089" s="108">
        <v>474225100</v>
      </c>
      <c r="E3089" s="17"/>
      <c r="F3089" s="14">
        <f t="shared" si="102"/>
        <v>0.8547205219034423</v>
      </c>
    </row>
    <row r="3090" spans="1:6" ht="12.75">
      <c r="A3090" s="17" t="s">
        <v>2904</v>
      </c>
      <c r="B3090" s="108">
        <v>1968028400</v>
      </c>
      <c r="C3090" s="108"/>
      <c r="D3090" s="108">
        <v>1631635184</v>
      </c>
      <c r="E3090" s="17"/>
      <c r="F3090" s="14">
        <f t="shared" si="102"/>
        <v>0.8290709544638685</v>
      </c>
    </row>
    <row r="3091" spans="1:6" ht="12.75">
      <c r="A3091" s="17" t="s">
        <v>2331</v>
      </c>
      <c r="B3091" s="108">
        <v>1847467600</v>
      </c>
      <c r="C3091" s="108"/>
      <c r="D3091" s="108">
        <v>1638355468</v>
      </c>
      <c r="E3091" s="17"/>
      <c r="F3091" s="14">
        <f t="shared" si="102"/>
        <v>0.886811475340623</v>
      </c>
    </row>
    <row r="3092" spans="1:6" ht="12.75">
      <c r="A3092" s="8" t="s">
        <v>2332</v>
      </c>
      <c r="B3092" s="35">
        <f>SUM(B3093:B3094)</f>
        <v>2704410800</v>
      </c>
      <c r="C3092" s="35"/>
      <c r="D3092" s="35">
        <f>SUM(D3093:D3094)</f>
        <v>2513742834</v>
      </c>
      <c r="E3092" s="37"/>
      <c r="F3092" s="10">
        <f t="shared" si="102"/>
        <v>0.9294974099349108</v>
      </c>
    </row>
    <row r="3093" spans="1:6" ht="12.75">
      <c r="A3093" s="17" t="s">
        <v>2333</v>
      </c>
      <c r="B3093" s="108">
        <v>380561800</v>
      </c>
      <c r="C3093" s="108"/>
      <c r="D3093" s="108">
        <v>378430975</v>
      </c>
      <c r="E3093" s="17"/>
      <c r="F3093" s="14">
        <f t="shared" si="102"/>
        <v>0.9944008437000246</v>
      </c>
    </row>
    <row r="3094" spans="1:6" ht="12.75">
      <c r="A3094" s="17" t="s">
        <v>2334</v>
      </c>
      <c r="B3094" s="108">
        <v>2323849000</v>
      </c>
      <c r="C3094" s="108"/>
      <c r="D3094" s="108">
        <v>2135311859</v>
      </c>
      <c r="E3094" s="17"/>
      <c r="F3094" s="14">
        <f t="shared" si="102"/>
        <v>0.9188685921503505</v>
      </c>
    </row>
    <row r="3095" spans="1:6" ht="12.75">
      <c r="A3095" s="8" t="s">
        <v>2335</v>
      </c>
      <c r="B3095" s="110">
        <v>313501200</v>
      </c>
      <c r="C3095" s="110"/>
      <c r="D3095" s="110">
        <v>304060414</v>
      </c>
      <c r="E3095" s="37"/>
      <c r="F3095" s="10">
        <f t="shared" si="102"/>
        <v>0.969885965348777</v>
      </c>
    </row>
    <row r="3096" spans="1:6" ht="12.75">
      <c r="A3096" s="8" t="s">
        <v>2336</v>
      </c>
      <c r="B3096" s="35">
        <f>SUM(B3097:B3098)</f>
        <v>8624578000</v>
      </c>
      <c r="C3096" s="35"/>
      <c r="D3096" s="35">
        <f>SUM(D3097:D3098)</f>
        <v>7601149425</v>
      </c>
      <c r="E3096" s="37"/>
      <c r="F3096" s="10">
        <f t="shared" si="102"/>
        <v>0.8813358085462268</v>
      </c>
    </row>
    <row r="3097" spans="1:6" ht="12.75">
      <c r="A3097" s="17" t="s">
        <v>636</v>
      </c>
      <c r="B3097" s="108">
        <v>8291201800</v>
      </c>
      <c r="C3097" s="108"/>
      <c r="D3097" s="108">
        <v>7300215935</v>
      </c>
      <c r="E3097" s="17"/>
      <c r="F3097" s="14">
        <f t="shared" si="102"/>
        <v>0.8804774158313213</v>
      </c>
    </row>
    <row r="3098" spans="1:6" ht="12.75">
      <c r="A3098" s="17" t="s">
        <v>608</v>
      </c>
      <c r="B3098" s="108">
        <v>333376200</v>
      </c>
      <c r="C3098" s="108"/>
      <c r="D3098" s="108">
        <v>300933490</v>
      </c>
      <c r="E3098" s="17"/>
      <c r="F3098" s="14">
        <f t="shared" si="102"/>
        <v>0.9026843847881163</v>
      </c>
    </row>
    <row r="3099" spans="1:6" ht="12.75">
      <c r="A3099" s="8" t="s">
        <v>609</v>
      </c>
      <c r="B3099" s="110">
        <v>1092135900</v>
      </c>
      <c r="C3099" s="110"/>
      <c r="D3099" s="110">
        <v>1005835184</v>
      </c>
      <c r="E3099" s="37"/>
      <c r="F3099" s="10">
        <f t="shared" si="102"/>
        <v>0.92097987439109</v>
      </c>
    </row>
    <row r="3100" spans="1:6" ht="12.75">
      <c r="A3100" s="8" t="s">
        <v>610</v>
      </c>
      <c r="B3100" s="35">
        <f>SUM(B3101:B3102)</f>
        <v>2537136500</v>
      </c>
      <c r="C3100" s="35"/>
      <c r="D3100" s="35">
        <f>SUM(D3101:D3102)</f>
        <v>2336420519</v>
      </c>
      <c r="E3100" s="37"/>
      <c r="F3100" s="10">
        <f t="shared" si="102"/>
        <v>0.9208887732291897</v>
      </c>
    </row>
    <row r="3101" spans="1:6" ht="12.75">
      <c r="A3101" s="17" t="s">
        <v>611</v>
      </c>
      <c r="B3101" s="108">
        <v>1622070600</v>
      </c>
      <c r="C3101" s="108"/>
      <c r="D3101" s="108">
        <v>1490986806</v>
      </c>
      <c r="E3101" s="17"/>
      <c r="F3101" s="14">
        <f t="shared" si="102"/>
        <v>0.9191873682933406</v>
      </c>
    </row>
    <row r="3102" spans="1:6" ht="12.75">
      <c r="A3102" s="17" t="s">
        <v>612</v>
      </c>
      <c r="B3102" s="108">
        <v>915065900</v>
      </c>
      <c r="C3102" s="108"/>
      <c r="D3102" s="108">
        <v>845433713</v>
      </c>
      <c r="E3102" s="17"/>
      <c r="F3102" s="14">
        <f t="shared" si="102"/>
        <v>0.9239047297030738</v>
      </c>
    </row>
    <row r="3103" spans="1:6" ht="12.75">
      <c r="A3103" s="8" t="s">
        <v>613</v>
      </c>
      <c r="B3103" s="35">
        <f>SUM(B3104:B3106)</f>
        <v>2525887700</v>
      </c>
      <c r="C3103" s="35"/>
      <c r="D3103" s="35">
        <f>SUM(D3104:D3106)</f>
        <v>2662079245</v>
      </c>
      <c r="E3103" s="37"/>
      <c r="F3103" s="10">
        <f t="shared" si="102"/>
        <v>1.0539182897957022</v>
      </c>
    </row>
    <row r="3104" spans="1:6" ht="12.75">
      <c r="A3104" s="17" t="s">
        <v>614</v>
      </c>
      <c r="B3104" s="108">
        <v>878066900</v>
      </c>
      <c r="C3104" s="108"/>
      <c r="D3104" s="108">
        <v>886683678</v>
      </c>
      <c r="E3104" s="17"/>
      <c r="F3104" s="14">
        <f t="shared" si="102"/>
        <v>1.0098133502128368</v>
      </c>
    </row>
    <row r="3105" spans="1:6" ht="12.75">
      <c r="A3105" s="17" t="s">
        <v>615</v>
      </c>
      <c r="B3105" s="108">
        <v>783568100</v>
      </c>
      <c r="C3105" s="108"/>
      <c r="D3105" s="108">
        <v>871742088</v>
      </c>
      <c r="E3105" s="17"/>
      <c r="F3105" s="14">
        <f t="shared" si="102"/>
        <v>1.1125288127477369</v>
      </c>
    </row>
    <row r="3106" spans="1:6" ht="12.75">
      <c r="A3106" s="17" t="s">
        <v>616</v>
      </c>
      <c r="B3106" s="108">
        <v>864252700</v>
      </c>
      <c r="C3106" s="108"/>
      <c r="D3106" s="108">
        <v>903653479</v>
      </c>
      <c r="E3106" s="17"/>
      <c r="F3106" s="14">
        <f t="shared" si="102"/>
        <v>1.0455894196222932</v>
      </c>
    </row>
    <row r="3107" spans="1:6" ht="12.75">
      <c r="A3107" s="8" t="s">
        <v>617</v>
      </c>
      <c r="B3107" s="35">
        <f>SUM(B3108:B3117)</f>
        <v>6941594700</v>
      </c>
      <c r="C3107" s="35"/>
      <c r="D3107" s="35">
        <f>SUM(D3108:D3117)</f>
        <v>6516807888</v>
      </c>
      <c r="E3107" s="37"/>
      <c r="F3107" s="10">
        <f t="shared" si="102"/>
        <v>0.9388055871369154</v>
      </c>
    </row>
    <row r="3108" spans="1:6" ht="12.75">
      <c r="A3108" s="17" t="s">
        <v>618</v>
      </c>
      <c r="B3108" s="108">
        <v>138597900</v>
      </c>
      <c r="C3108" s="108"/>
      <c r="D3108" s="108">
        <v>130744960</v>
      </c>
      <c r="E3108" s="17"/>
      <c r="F3108" s="14">
        <f t="shared" si="102"/>
        <v>0.9433401227579927</v>
      </c>
    </row>
    <row r="3109" spans="1:6" ht="12.75">
      <c r="A3109" s="17" t="s">
        <v>1424</v>
      </c>
      <c r="B3109" s="108">
        <v>1127986200</v>
      </c>
      <c r="C3109" s="108"/>
      <c r="D3109" s="108">
        <v>1084392596</v>
      </c>
      <c r="E3109" s="17"/>
      <c r="F3109" s="14">
        <f t="shared" si="102"/>
        <v>0.9613527151307347</v>
      </c>
    </row>
    <row r="3110" spans="1:6" ht="12.75">
      <c r="A3110" s="17" t="s">
        <v>1425</v>
      </c>
      <c r="B3110" s="108">
        <v>687382700</v>
      </c>
      <c r="C3110" s="108"/>
      <c r="D3110" s="108">
        <v>725941073</v>
      </c>
      <c r="E3110" s="17"/>
      <c r="F3110" s="14">
        <f t="shared" si="102"/>
        <v>1.0560944769194802</v>
      </c>
    </row>
    <row r="3111" spans="1:6" ht="12.75">
      <c r="A3111" s="17" t="s">
        <v>792</v>
      </c>
      <c r="B3111" s="108">
        <v>2185078300</v>
      </c>
      <c r="C3111" s="108"/>
      <c r="D3111" s="108">
        <v>1978556401</v>
      </c>
      <c r="E3111" s="17"/>
      <c r="F3111" s="14">
        <f t="shared" si="102"/>
        <v>0.9054853553760522</v>
      </c>
    </row>
    <row r="3112" spans="1:6" ht="12.75">
      <c r="A3112" s="17" t="s">
        <v>1426</v>
      </c>
      <c r="B3112" s="108">
        <v>153674900</v>
      </c>
      <c r="C3112" s="108"/>
      <c r="D3112" s="108">
        <v>151910960</v>
      </c>
      <c r="E3112" s="17"/>
      <c r="F3112" s="14">
        <f t="shared" si="102"/>
        <v>0.9885216128333254</v>
      </c>
    </row>
    <row r="3113" spans="1:6" ht="12.75">
      <c r="A3113" s="17" t="s">
        <v>1427</v>
      </c>
      <c r="B3113" s="108">
        <v>1041299100</v>
      </c>
      <c r="C3113" s="108"/>
      <c r="D3113" s="108">
        <v>979568898</v>
      </c>
      <c r="E3113" s="17"/>
      <c r="F3113" s="14">
        <f t="shared" si="102"/>
        <v>0.9407180876272725</v>
      </c>
    </row>
    <row r="3114" spans="1:6" ht="12.75">
      <c r="A3114" s="17" t="s">
        <v>1428</v>
      </c>
      <c r="B3114" s="108">
        <v>1596167800</v>
      </c>
      <c r="C3114" s="108"/>
      <c r="D3114" s="108">
        <v>1463594600</v>
      </c>
      <c r="E3114" s="17"/>
      <c r="F3114" s="14">
        <f t="shared" si="102"/>
        <v>0.9169428176661627</v>
      </c>
    </row>
    <row r="3115" spans="1:6" ht="12.75">
      <c r="A3115" s="17" t="s">
        <v>2528</v>
      </c>
      <c r="B3115" s="108">
        <v>4172700</v>
      </c>
      <c r="C3115" s="108"/>
      <c r="D3115" s="108">
        <v>719280</v>
      </c>
      <c r="E3115" s="17"/>
      <c r="F3115" s="14">
        <f t="shared" si="102"/>
        <v>0.17237759723919766</v>
      </c>
    </row>
    <row r="3116" spans="1:6" ht="12.75">
      <c r="A3116" s="38" t="s">
        <v>1429</v>
      </c>
      <c r="B3116" s="108"/>
      <c r="C3116" s="108"/>
      <c r="D3116" s="108"/>
      <c r="E3116" s="17"/>
      <c r="F3116" s="14"/>
    </row>
    <row r="3117" spans="1:6" ht="12.75">
      <c r="A3117" s="17" t="s">
        <v>2492</v>
      </c>
      <c r="B3117" s="108">
        <v>7235100</v>
      </c>
      <c r="C3117" s="108"/>
      <c r="D3117" s="108">
        <v>1379120</v>
      </c>
      <c r="E3117" s="17"/>
      <c r="F3117" s="14">
        <f>SUM(D3117/B3117)</f>
        <v>0.19061519536703017</v>
      </c>
    </row>
    <row r="3118" spans="1:6" ht="12.75">
      <c r="A3118" s="38" t="s">
        <v>1429</v>
      </c>
      <c r="B3118" s="29"/>
      <c r="C3118" s="29"/>
      <c r="D3118" s="29"/>
      <c r="E3118" s="17"/>
      <c r="F3118" s="14"/>
    </row>
    <row r="3119" spans="1:6" ht="12.75">
      <c r="A3119" s="8" t="s">
        <v>1430</v>
      </c>
      <c r="B3119" s="35">
        <f>SUM(B3120:B3125)</f>
        <v>1985104400</v>
      </c>
      <c r="C3119" s="35"/>
      <c r="D3119" s="35">
        <f>SUM(D3120:D3125)</f>
        <v>1890301380</v>
      </c>
      <c r="E3119" s="37"/>
      <c r="F3119" s="10">
        <f aca="true" t="shared" si="103" ref="F3119:F3130">SUM(D3119/B3119)</f>
        <v>0.9522428039552983</v>
      </c>
    </row>
    <row r="3120" spans="1:6" ht="12.75">
      <c r="A3120" s="17" t="s">
        <v>1431</v>
      </c>
      <c r="B3120" s="108">
        <v>263624300</v>
      </c>
      <c r="C3120" s="108"/>
      <c r="D3120" s="108">
        <v>248948340</v>
      </c>
      <c r="E3120" s="17"/>
      <c r="F3120" s="14">
        <f t="shared" si="103"/>
        <v>0.9443300181356574</v>
      </c>
    </row>
    <row r="3121" spans="1:6" ht="12.75">
      <c r="A3121" s="17" t="s">
        <v>1432</v>
      </c>
      <c r="B3121" s="108">
        <v>254538300</v>
      </c>
      <c r="C3121" s="108"/>
      <c r="D3121" s="108">
        <v>256964700</v>
      </c>
      <c r="E3121" s="17"/>
      <c r="F3121" s="14">
        <f t="shared" si="103"/>
        <v>1.009532553647133</v>
      </c>
    </row>
    <row r="3122" spans="1:6" ht="12.75">
      <c r="A3122" s="17" t="s">
        <v>1433</v>
      </c>
      <c r="B3122" s="108">
        <v>465646500</v>
      </c>
      <c r="C3122" s="108"/>
      <c r="D3122" s="108">
        <v>465242860</v>
      </c>
      <c r="E3122" s="17"/>
      <c r="F3122" s="14">
        <f t="shared" si="103"/>
        <v>0.9991331621734513</v>
      </c>
    </row>
    <row r="3123" spans="1:6" ht="12.75">
      <c r="A3123" s="17" t="s">
        <v>1434</v>
      </c>
      <c r="B3123" s="108">
        <v>47010700</v>
      </c>
      <c r="C3123" s="108"/>
      <c r="D3123" s="108">
        <v>51698575</v>
      </c>
      <c r="E3123" s="17"/>
      <c r="F3123" s="14">
        <f t="shared" si="103"/>
        <v>1.0997193192188162</v>
      </c>
    </row>
    <row r="3124" spans="1:6" ht="12.75">
      <c r="A3124" s="17" t="s">
        <v>1435</v>
      </c>
      <c r="B3124" s="108">
        <v>713380400</v>
      </c>
      <c r="C3124" s="108"/>
      <c r="D3124" s="108">
        <v>633463535</v>
      </c>
      <c r="E3124" s="17"/>
      <c r="F3124" s="14">
        <f t="shared" si="103"/>
        <v>0.8879744032776903</v>
      </c>
    </row>
    <row r="3125" spans="1:6" ht="12.75">
      <c r="A3125" s="17" t="s">
        <v>1436</v>
      </c>
      <c r="B3125" s="108">
        <v>240904200</v>
      </c>
      <c r="C3125" s="108"/>
      <c r="D3125" s="108">
        <v>233983370</v>
      </c>
      <c r="E3125" s="17"/>
      <c r="F3125" s="14">
        <f t="shared" si="103"/>
        <v>0.9712714431711859</v>
      </c>
    </row>
    <row r="3126" spans="1:6" ht="12.75">
      <c r="A3126" s="8" t="s">
        <v>1437</v>
      </c>
      <c r="B3126" s="35">
        <f>SUM(B3127:B3129)</f>
        <v>884191000</v>
      </c>
      <c r="C3126" s="35"/>
      <c r="D3126" s="35">
        <f>SUM(D3127:D3129)</f>
        <v>962298824</v>
      </c>
      <c r="E3126" s="37"/>
      <c r="F3126" s="10">
        <f t="shared" si="103"/>
        <v>1.0883381803252916</v>
      </c>
    </row>
    <row r="3127" spans="1:6" ht="12.75">
      <c r="A3127" s="17" t="s">
        <v>1438</v>
      </c>
      <c r="B3127" s="108">
        <v>530920900</v>
      </c>
      <c r="C3127" s="108"/>
      <c r="D3127" s="108">
        <v>589272404</v>
      </c>
      <c r="E3127" s="17"/>
      <c r="F3127" s="14">
        <f t="shared" si="103"/>
        <v>1.1099062101341273</v>
      </c>
    </row>
    <row r="3128" spans="1:6" ht="12.75">
      <c r="A3128" s="17" t="s">
        <v>637</v>
      </c>
      <c r="B3128" s="108">
        <v>224681100</v>
      </c>
      <c r="C3128" s="108"/>
      <c r="D3128" s="108">
        <v>228947900</v>
      </c>
      <c r="E3128" s="17"/>
      <c r="F3128" s="14">
        <f t="shared" si="103"/>
        <v>1.0189904713836633</v>
      </c>
    </row>
    <row r="3129" spans="1:6" ht="12.75">
      <c r="A3129" s="17" t="s">
        <v>638</v>
      </c>
      <c r="B3129" s="108">
        <v>128589000</v>
      </c>
      <c r="C3129" s="108"/>
      <c r="D3129" s="108">
        <v>144078520</v>
      </c>
      <c r="E3129" s="17"/>
      <c r="F3129" s="14">
        <f t="shared" si="103"/>
        <v>1.1204575819082503</v>
      </c>
    </row>
    <row r="3130" spans="1:6" ht="12.75">
      <c r="A3130" s="8" t="s">
        <v>639</v>
      </c>
      <c r="B3130" s="110">
        <v>741615900</v>
      </c>
      <c r="C3130" s="110"/>
      <c r="D3130" s="110">
        <v>831081757</v>
      </c>
      <c r="E3130" s="37"/>
      <c r="F3130" s="10">
        <f t="shared" si="103"/>
        <v>1.120636379290142</v>
      </c>
    </row>
    <row r="3131" spans="1:6" ht="12.75">
      <c r="A3131" s="17"/>
      <c r="B3131" s="29"/>
      <c r="C3131" s="29"/>
      <c r="D3131" s="29"/>
      <c r="E3131" s="17"/>
      <c r="F3131" s="31"/>
    </row>
    <row r="3132" spans="1:6" ht="12.75">
      <c r="A3132" s="17"/>
      <c r="B3132" s="17"/>
      <c r="C3132" s="17"/>
      <c r="D3132" s="17"/>
      <c r="E3132" s="17"/>
      <c r="F3132" s="31"/>
    </row>
    <row r="3133" spans="1:6" ht="12.75">
      <c r="A3133" s="43" t="s">
        <v>2324</v>
      </c>
      <c r="B3133" s="44"/>
      <c r="C3133" s="44"/>
      <c r="D3133" s="44"/>
      <c r="E3133" s="44"/>
      <c r="F3133" s="45"/>
    </row>
    <row r="3134" spans="1:6" ht="12.75">
      <c r="A3134" s="46"/>
      <c r="B3134" s="11"/>
      <c r="C3134" s="11"/>
      <c r="D3134" s="11"/>
      <c r="E3134" s="11"/>
      <c r="F3134" s="42"/>
    </row>
    <row r="3135" spans="1:6" ht="12.75">
      <c r="A3135" s="19" t="s">
        <v>977</v>
      </c>
      <c r="B3135" s="5">
        <v>2005</v>
      </c>
      <c r="C3135" s="5" t="s">
        <v>978</v>
      </c>
      <c r="D3135" s="5">
        <v>2005</v>
      </c>
      <c r="E3135" s="19"/>
      <c r="F3135" s="47"/>
    </row>
    <row r="3136" spans="1:6" ht="13.5" thickBot="1">
      <c r="A3136" s="48" t="s">
        <v>979</v>
      </c>
      <c r="B3136" s="49" t="s">
        <v>980</v>
      </c>
      <c r="C3136" s="48"/>
      <c r="D3136" s="48" t="s">
        <v>981</v>
      </c>
      <c r="E3136" s="48"/>
      <c r="F3136" s="50" t="s">
        <v>982</v>
      </c>
    </row>
    <row r="3137" spans="1:6" ht="12.75">
      <c r="A3137" s="11"/>
      <c r="B3137" s="13"/>
      <c r="C3137" s="13"/>
      <c r="D3137" s="13"/>
      <c r="E3137" s="11"/>
      <c r="F3137" s="42"/>
    </row>
    <row r="3138" spans="1:6" ht="12.75">
      <c r="A3138" s="8" t="s">
        <v>640</v>
      </c>
      <c r="B3138" s="35">
        <f>SUM(B3139:B3145)</f>
        <v>2629177800</v>
      </c>
      <c r="C3138" s="35"/>
      <c r="D3138" s="35">
        <f>SUM(D3139:D3145)</f>
        <v>2435889281</v>
      </c>
      <c r="E3138" s="37"/>
      <c r="F3138" s="10">
        <f aca="true" t="shared" si="104" ref="F3138:F3145">SUM(D3138/B3138)</f>
        <v>0.9264832834812465</v>
      </c>
    </row>
    <row r="3139" spans="1:6" ht="12.75">
      <c r="A3139" s="17" t="s">
        <v>641</v>
      </c>
      <c r="B3139" s="108">
        <v>797380300</v>
      </c>
      <c r="C3139" s="108"/>
      <c r="D3139" s="108">
        <v>742343068</v>
      </c>
      <c r="E3139" s="17"/>
      <c r="F3139" s="14">
        <f t="shared" si="104"/>
        <v>0.9309774369896021</v>
      </c>
    </row>
    <row r="3140" spans="1:6" ht="12.75">
      <c r="A3140" s="17" t="s">
        <v>642</v>
      </c>
      <c r="B3140" s="108">
        <v>972145200</v>
      </c>
      <c r="C3140" s="108"/>
      <c r="D3140" s="108">
        <v>919833210</v>
      </c>
      <c r="E3140" s="17"/>
      <c r="F3140" s="14">
        <f t="shared" si="104"/>
        <v>0.9461891186625208</v>
      </c>
    </row>
    <row r="3141" spans="1:6" ht="12.75">
      <c r="A3141" s="17" t="s">
        <v>643</v>
      </c>
      <c r="B3141" s="108">
        <v>171343800</v>
      </c>
      <c r="C3141" s="108"/>
      <c r="D3141" s="108">
        <v>169803725</v>
      </c>
      <c r="E3141" s="17"/>
      <c r="F3141" s="14">
        <f t="shared" si="104"/>
        <v>0.991011784494099</v>
      </c>
    </row>
    <row r="3142" spans="1:6" ht="12.75">
      <c r="A3142" s="17" t="s">
        <v>644</v>
      </c>
      <c r="B3142" s="108">
        <v>280504900</v>
      </c>
      <c r="C3142" s="108"/>
      <c r="D3142" s="108">
        <v>276520580</v>
      </c>
      <c r="E3142" s="17"/>
      <c r="F3142" s="14">
        <f t="shared" si="104"/>
        <v>0.9857958987525708</v>
      </c>
    </row>
    <row r="3143" spans="1:6" ht="12.75">
      <c r="A3143" s="17" t="s">
        <v>645</v>
      </c>
      <c r="B3143" s="108">
        <v>98551500</v>
      </c>
      <c r="C3143" s="108"/>
      <c r="D3143" s="108">
        <v>103850890</v>
      </c>
      <c r="E3143" s="17"/>
      <c r="F3143" s="14">
        <f t="shared" si="104"/>
        <v>1.0537727989934196</v>
      </c>
    </row>
    <row r="3144" spans="1:6" ht="12.75">
      <c r="A3144" s="17" t="s">
        <v>646</v>
      </c>
      <c r="B3144" s="108">
        <v>206741100</v>
      </c>
      <c r="C3144" s="108"/>
      <c r="D3144" s="108">
        <v>202857208</v>
      </c>
      <c r="E3144" s="17"/>
      <c r="F3144" s="14">
        <f t="shared" si="104"/>
        <v>0.9812137402770905</v>
      </c>
    </row>
    <row r="3145" spans="1:6" ht="12.75">
      <c r="A3145" s="17" t="s">
        <v>645</v>
      </c>
      <c r="B3145" s="108">
        <v>102511000</v>
      </c>
      <c r="C3145" s="108"/>
      <c r="D3145" s="108">
        <v>20680600</v>
      </c>
      <c r="E3145" s="17"/>
      <c r="F3145" s="14">
        <f t="shared" si="104"/>
        <v>0.2017403010408639</v>
      </c>
    </row>
    <row r="3146" spans="1:6" ht="12.75">
      <c r="A3146" s="38" t="s">
        <v>1429</v>
      </c>
      <c r="B3146" s="108"/>
      <c r="C3146" s="108"/>
      <c r="D3146" s="108"/>
      <c r="E3146" s="17"/>
      <c r="F3146" s="14"/>
    </row>
    <row r="3147" spans="1:6" ht="12.75">
      <c r="A3147" s="8" t="s">
        <v>647</v>
      </c>
      <c r="B3147" s="110">
        <v>1331053500</v>
      </c>
      <c r="C3147" s="110"/>
      <c r="D3147" s="110">
        <v>1258226175</v>
      </c>
      <c r="E3147" s="37"/>
      <c r="F3147" s="10">
        <f aca="true" t="shared" si="105" ref="F3147:F3152">SUM(D3147/B3147)</f>
        <v>0.945285952067291</v>
      </c>
    </row>
    <row r="3148" spans="1:6" ht="12.75">
      <c r="A3148" s="8" t="s">
        <v>648</v>
      </c>
      <c r="B3148" s="35">
        <f>SUM(B3149:B3152)</f>
        <v>3036324300</v>
      </c>
      <c r="C3148" s="35"/>
      <c r="D3148" s="35">
        <f>SUM(D3149:D3152)</f>
        <v>3120298704</v>
      </c>
      <c r="E3148" s="37"/>
      <c r="F3148" s="10">
        <f t="shared" si="105"/>
        <v>1.0276565991320492</v>
      </c>
    </row>
    <row r="3149" spans="1:6" ht="12.75">
      <c r="A3149" s="17" t="s">
        <v>649</v>
      </c>
      <c r="B3149" s="108">
        <v>1232798600</v>
      </c>
      <c r="C3149" s="108"/>
      <c r="D3149" s="108">
        <v>1160763274</v>
      </c>
      <c r="E3149" s="17"/>
      <c r="F3149" s="14">
        <f t="shared" si="105"/>
        <v>0.9415676445446969</v>
      </c>
    </row>
    <row r="3150" spans="1:6" ht="12.75">
      <c r="A3150" s="17" t="s">
        <v>650</v>
      </c>
      <c r="B3150" s="108">
        <v>152808800</v>
      </c>
      <c r="C3150" s="108"/>
      <c r="D3150" s="108">
        <v>159864990</v>
      </c>
      <c r="E3150" s="17"/>
      <c r="F3150" s="14">
        <f t="shared" si="105"/>
        <v>1.0461765945416757</v>
      </c>
    </row>
    <row r="3151" spans="1:6" ht="12.75">
      <c r="A3151" s="17" t="s">
        <v>1507</v>
      </c>
      <c r="B3151" s="108">
        <v>1546069200</v>
      </c>
      <c r="C3151" s="108"/>
      <c r="D3151" s="108">
        <v>1686602110</v>
      </c>
      <c r="E3151" s="17"/>
      <c r="F3151" s="14">
        <f t="shared" si="105"/>
        <v>1.0908969081073474</v>
      </c>
    </row>
    <row r="3152" spans="1:6" ht="12.75">
      <c r="A3152" s="17" t="s">
        <v>651</v>
      </c>
      <c r="B3152" s="108">
        <v>104647700</v>
      </c>
      <c r="C3152" s="108"/>
      <c r="D3152" s="108">
        <v>113068330</v>
      </c>
      <c r="E3152" s="17"/>
      <c r="F3152" s="14">
        <f t="shared" si="105"/>
        <v>1.0804664603235428</v>
      </c>
    </row>
    <row r="3153" spans="1:6" ht="12.75">
      <c r="A3153" s="38" t="s">
        <v>670</v>
      </c>
      <c r="B3153" s="108"/>
      <c r="C3153" s="108"/>
      <c r="D3153" s="108"/>
      <c r="E3153" s="17"/>
      <c r="F3153" s="14"/>
    </row>
    <row r="3154" spans="1:6" ht="12.75">
      <c r="A3154" s="8" t="s">
        <v>652</v>
      </c>
      <c r="B3154" s="110">
        <v>2523075600</v>
      </c>
      <c r="C3154" s="110"/>
      <c r="D3154" s="110">
        <v>2264141416</v>
      </c>
      <c r="E3154" s="37"/>
      <c r="F3154" s="10">
        <f aca="true" t="shared" si="106" ref="F3154:F3167">SUM(D3154/B3154)</f>
        <v>0.8973735927690791</v>
      </c>
    </row>
    <row r="3155" spans="1:6" ht="12.75">
      <c r="A3155" s="8" t="s">
        <v>653</v>
      </c>
      <c r="B3155" s="35">
        <f>SUM(B3156:B3158)</f>
        <v>4322932800</v>
      </c>
      <c r="C3155" s="35"/>
      <c r="D3155" s="35">
        <f>SUM(D3156:D3158)</f>
        <v>3977280355</v>
      </c>
      <c r="E3155" s="37"/>
      <c r="F3155" s="10">
        <f t="shared" si="106"/>
        <v>0.9200421424547706</v>
      </c>
    </row>
    <row r="3156" spans="1:6" ht="12.75">
      <c r="A3156" s="17" t="s">
        <v>654</v>
      </c>
      <c r="B3156" s="108">
        <v>160489300</v>
      </c>
      <c r="C3156" s="108"/>
      <c r="D3156" s="108">
        <v>171887713</v>
      </c>
      <c r="E3156" s="17"/>
      <c r="F3156" s="14">
        <f t="shared" si="106"/>
        <v>1.0710228843916698</v>
      </c>
    </row>
    <row r="3157" spans="1:6" ht="12.75">
      <c r="A3157" s="17" t="s">
        <v>655</v>
      </c>
      <c r="B3157" s="108">
        <v>3847199900</v>
      </c>
      <c r="C3157" s="108"/>
      <c r="D3157" s="108">
        <v>3542266437</v>
      </c>
      <c r="E3157" s="17"/>
      <c r="F3157" s="14">
        <f t="shared" si="106"/>
        <v>0.9207388565902177</v>
      </c>
    </row>
    <row r="3158" spans="1:6" ht="12.75">
      <c r="A3158" s="17" t="s">
        <v>656</v>
      </c>
      <c r="B3158" s="108">
        <v>315243600</v>
      </c>
      <c r="C3158" s="108"/>
      <c r="D3158" s="108">
        <v>263126205</v>
      </c>
      <c r="E3158" s="17"/>
      <c r="F3158" s="14">
        <f t="shared" si="106"/>
        <v>0.834675803093227</v>
      </c>
    </row>
    <row r="3159" spans="1:6" ht="12.75">
      <c r="A3159" s="8" t="s">
        <v>657</v>
      </c>
      <c r="B3159" s="110">
        <v>1490705600</v>
      </c>
      <c r="C3159" s="110"/>
      <c r="D3159" s="110">
        <v>1423896454</v>
      </c>
      <c r="E3159" s="37"/>
      <c r="F3159" s="10">
        <f t="shared" si="106"/>
        <v>0.9551828704473908</v>
      </c>
    </row>
    <row r="3160" spans="1:6" ht="12.75">
      <c r="A3160" s="8" t="s">
        <v>658</v>
      </c>
      <c r="B3160" s="35">
        <f>SUM(B3161:B3167)</f>
        <v>1052488300</v>
      </c>
      <c r="C3160" s="35"/>
      <c r="D3160" s="35">
        <f>SUM(D3161:D3167)</f>
        <v>1050579741</v>
      </c>
      <c r="E3160" s="37"/>
      <c r="F3160" s="10">
        <f t="shared" si="106"/>
        <v>0.9981866221220701</v>
      </c>
    </row>
    <row r="3161" spans="1:6" ht="12.75">
      <c r="A3161" s="17" t="s">
        <v>659</v>
      </c>
      <c r="B3161" s="108">
        <v>95266400</v>
      </c>
      <c r="C3161" s="108"/>
      <c r="D3161" s="108">
        <v>102661030</v>
      </c>
      <c r="E3161" s="17"/>
      <c r="F3161" s="14">
        <f t="shared" si="106"/>
        <v>1.0776205461736772</v>
      </c>
    </row>
    <row r="3162" spans="1:6" ht="12.75">
      <c r="A3162" s="17" t="s">
        <v>660</v>
      </c>
      <c r="B3162" s="108">
        <v>30000300</v>
      </c>
      <c r="C3162" s="108"/>
      <c r="D3162" s="108">
        <v>26342980</v>
      </c>
      <c r="E3162" s="17"/>
      <c r="F3162" s="14">
        <f t="shared" si="106"/>
        <v>0.8780905524278091</v>
      </c>
    </row>
    <row r="3163" spans="1:6" ht="12.75">
      <c r="A3163" s="17" t="s">
        <v>661</v>
      </c>
      <c r="B3163" s="108">
        <v>187127500</v>
      </c>
      <c r="C3163" s="108"/>
      <c r="D3163" s="108">
        <v>190079480</v>
      </c>
      <c r="E3163" s="17"/>
      <c r="F3163" s="14">
        <f t="shared" si="106"/>
        <v>1.0157752334638148</v>
      </c>
    </row>
    <row r="3164" spans="1:6" ht="12.75">
      <c r="A3164" s="17" t="s">
        <v>662</v>
      </c>
      <c r="B3164" s="108">
        <v>143388100</v>
      </c>
      <c r="C3164" s="108"/>
      <c r="D3164" s="108">
        <v>147374385</v>
      </c>
      <c r="E3164" s="17"/>
      <c r="F3164" s="14">
        <f t="shared" si="106"/>
        <v>1.027800668256292</v>
      </c>
    </row>
    <row r="3165" spans="1:6" ht="12.75">
      <c r="A3165" s="17" t="s">
        <v>2356</v>
      </c>
      <c r="B3165" s="108">
        <v>84659500</v>
      </c>
      <c r="C3165" s="108"/>
      <c r="D3165" s="108">
        <v>94204864</v>
      </c>
      <c r="E3165" s="17"/>
      <c r="F3165" s="14">
        <f t="shared" si="106"/>
        <v>1.1127500634896261</v>
      </c>
    </row>
    <row r="3166" spans="1:6" ht="12.75">
      <c r="A3166" s="17" t="s">
        <v>2357</v>
      </c>
      <c r="B3166" s="108">
        <v>387172100</v>
      </c>
      <c r="C3166" s="108"/>
      <c r="D3166" s="108">
        <v>372436102</v>
      </c>
      <c r="E3166" s="17"/>
      <c r="F3166" s="14">
        <f t="shared" si="106"/>
        <v>0.9619394114400288</v>
      </c>
    </row>
    <row r="3167" spans="1:6" ht="12.75">
      <c r="A3167" s="17" t="s">
        <v>2358</v>
      </c>
      <c r="B3167" s="108">
        <v>124874400</v>
      </c>
      <c r="C3167" s="108"/>
      <c r="D3167" s="108">
        <v>117480900</v>
      </c>
      <c r="E3167" s="17"/>
      <c r="F3167" s="14">
        <f t="shared" si="106"/>
        <v>0.9407925083123523</v>
      </c>
    </row>
    <row r="3168" spans="1:6" ht="12.75">
      <c r="A3168" s="38" t="s">
        <v>1871</v>
      </c>
      <c r="B3168" s="29"/>
      <c r="C3168" s="29"/>
      <c r="D3168" s="29"/>
      <c r="E3168" s="17"/>
      <c r="F3168" s="14"/>
    </row>
    <row r="3169" spans="1:6" ht="12.75">
      <c r="A3169" s="8" t="s">
        <v>2359</v>
      </c>
      <c r="B3169" s="35">
        <f>SUM(B3170:B3172)</f>
        <v>3855241400</v>
      </c>
      <c r="C3169" s="35"/>
      <c r="D3169" s="35">
        <f>SUM(D3170:D3172)</f>
        <v>3511463519</v>
      </c>
      <c r="E3169" s="37"/>
      <c r="F3169" s="10">
        <f>SUM(D3169/B3169)</f>
        <v>0.9108284422863896</v>
      </c>
    </row>
    <row r="3170" spans="1:6" ht="12.75">
      <c r="A3170" s="17" t="s">
        <v>2360</v>
      </c>
      <c r="B3170" s="108">
        <v>276981100</v>
      </c>
      <c r="C3170" s="108"/>
      <c r="D3170" s="108">
        <v>268736070</v>
      </c>
      <c r="E3170" s="17"/>
      <c r="F3170" s="14">
        <f>SUM(D3170/B3170)</f>
        <v>0.9702325176699782</v>
      </c>
    </row>
    <row r="3171" spans="1:6" ht="12.75">
      <c r="A3171" s="17" t="s">
        <v>2361</v>
      </c>
      <c r="B3171" s="108">
        <v>1429962600</v>
      </c>
      <c r="C3171" s="108"/>
      <c r="D3171" s="108">
        <v>1287290570</v>
      </c>
      <c r="E3171" s="17"/>
      <c r="F3171" s="14">
        <f>SUM(D3171/B3171)</f>
        <v>0.9002267401958625</v>
      </c>
    </row>
    <row r="3172" spans="1:6" ht="12.75">
      <c r="A3172" s="17" t="s">
        <v>2362</v>
      </c>
      <c r="B3172" s="108">
        <v>2148297700</v>
      </c>
      <c r="C3172" s="108"/>
      <c r="D3172" s="108">
        <v>1955436879</v>
      </c>
      <c r="E3172" s="17"/>
      <c r="F3172" s="14">
        <f>SUM(D3172/B3172)</f>
        <v>0.9102262125961407</v>
      </c>
    </row>
    <row r="3173" spans="1:6" ht="12.75">
      <c r="A3173" s="17"/>
      <c r="B3173" s="29"/>
      <c r="C3173" s="29"/>
      <c r="D3173" s="29"/>
      <c r="E3173" s="17"/>
      <c r="F3173" s="14"/>
    </row>
    <row r="3174" spans="1:6" ht="12.75">
      <c r="A3174" s="17"/>
      <c r="B3174" s="17"/>
      <c r="C3174" s="17"/>
      <c r="D3174" s="17"/>
      <c r="E3174" s="17"/>
      <c r="F3174" s="14"/>
    </row>
    <row r="3175" spans="1:6" ht="15.75">
      <c r="A3175" s="22" t="s">
        <v>2015</v>
      </c>
      <c r="B3175" s="35">
        <f>+B3083+B3086+B3087+B3088+B3092+B3095+B3096+B3099+B3100+B3103+B3107+B3119+B3126+B3130+B3138+B3147+B3148+B3154+B3155+B3159+B3160+B3169</f>
        <v>58443472500</v>
      </c>
      <c r="C3175" s="35"/>
      <c r="D3175" s="35">
        <f>+D3083+D3086+D3087+D3088+D3092+D3095+D3096+D3099+D3100+D3103+D3107+D3119+D3126+D3130+D3138+D3147+D3148+D3154+D3155+D3159+D3160+D3169</f>
        <v>54883392514</v>
      </c>
      <c r="E3175" s="37"/>
      <c r="F3175" s="10">
        <f>SUM(D3175/B3175)</f>
        <v>0.9390850708605654</v>
      </c>
    </row>
    <row r="3176" spans="1:6" ht="15.75">
      <c r="A3176" s="22"/>
      <c r="B3176" s="61"/>
      <c r="C3176" s="61"/>
      <c r="D3176" s="61"/>
      <c r="E3176" s="59"/>
      <c r="F3176" s="83"/>
    </row>
    <row r="3177" spans="1:6" ht="15.75">
      <c r="A3177" s="22"/>
      <c r="B3177" s="61"/>
      <c r="C3177" s="61"/>
      <c r="D3177" s="61"/>
      <c r="E3177" s="59"/>
      <c r="F3177" s="83"/>
    </row>
    <row r="3178" spans="1:6" ht="12.75">
      <c r="A3178" s="17"/>
      <c r="B3178" s="17"/>
      <c r="C3178" s="17"/>
      <c r="D3178" s="17"/>
      <c r="E3178" s="17"/>
      <c r="F3178" s="31"/>
    </row>
    <row r="3179" spans="1:5" ht="12.75">
      <c r="A3179" s="17" t="s">
        <v>2363</v>
      </c>
      <c r="B3179" s="17" t="s">
        <v>2364</v>
      </c>
      <c r="C3179" s="17"/>
      <c r="D3179" s="124" t="s">
        <v>253</v>
      </c>
      <c r="E3179" s="128"/>
    </row>
    <row r="3180" spans="1:5" ht="12.75">
      <c r="A3180" s="17" t="s">
        <v>2365</v>
      </c>
      <c r="B3180" s="17" t="s">
        <v>2364</v>
      </c>
      <c r="C3180" s="17"/>
      <c r="D3180" s="124" t="s">
        <v>253</v>
      </c>
      <c r="E3180" s="128"/>
    </row>
    <row r="3181" spans="1:5" ht="12.75">
      <c r="A3181" s="17" t="s">
        <v>2366</v>
      </c>
      <c r="B3181" s="17" t="s">
        <v>2364</v>
      </c>
      <c r="C3181" s="17"/>
      <c r="D3181" s="124" t="s">
        <v>253</v>
      </c>
      <c r="E3181" s="128"/>
    </row>
    <row r="3183" spans="1:6" ht="12.75">
      <c r="A3183" s="43" t="s">
        <v>2367</v>
      </c>
      <c r="B3183" s="44"/>
      <c r="C3183" s="44"/>
      <c r="D3183" s="44"/>
      <c r="E3183" s="44"/>
      <c r="F3183" s="45"/>
    </row>
    <row r="3184" spans="1:6" ht="12.75">
      <c r="A3184" s="46"/>
      <c r="B3184" s="11"/>
      <c r="C3184" s="11"/>
      <c r="D3184" s="11"/>
      <c r="E3184" s="11"/>
      <c r="F3184" s="42"/>
    </row>
    <row r="3185" spans="1:6" ht="12.75">
      <c r="A3185" s="19" t="s">
        <v>977</v>
      </c>
      <c r="B3185" s="5">
        <v>2005</v>
      </c>
      <c r="C3185" s="5" t="s">
        <v>978</v>
      </c>
      <c r="D3185" s="5">
        <v>2005</v>
      </c>
      <c r="E3185" s="19"/>
      <c r="F3185" s="47"/>
    </row>
    <row r="3186" spans="1:6" ht="13.5" thickBot="1">
      <c r="A3186" s="48" t="s">
        <v>979</v>
      </c>
      <c r="B3186" s="49" t="s">
        <v>980</v>
      </c>
      <c r="C3186" s="48"/>
      <c r="D3186" s="48" t="s">
        <v>981</v>
      </c>
      <c r="E3186" s="48"/>
      <c r="F3186" s="50" t="s">
        <v>982</v>
      </c>
    </row>
    <row r="3187" spans="1:6" ht="12.75">
      <c r="A3187" s="11"/>
      <c r="B3187" s="13"/>
      <c r="C3187" s="13"/>
      <c r="D3187" s="13"/>
      <c r="E3187" s="11"/>
      <c r="F3187" s="42"/>
    </row>
    <row r="3188" spans="1:6" ht="12.75">
      <c r="A3188" s="8" t="s">
        <v>2368</v>
      </c>
      <c r="B3188" s="35">
        <f>SUM(B3189:B3200)</f>
        <v>798931000</v>
      </c>
      <c r="C3188" s="35"/>
      <c r="D3188" s="35">
        <f>SUM(D3189:D3200)</f>
        <v>139214195</v>
      </c>
      <c r="E3188" s="35"/>
      <c r="F3188" s="10">
        <f aca="true" t="shared" si="107" ref="F3188:F3198">SUM(D3188/B3188)</f>
        <v>0.17425058609567035</v>
      </c>
    </row>
    <row r="3189" spans="1:6" ht="12.75">
      <c r="A3189" s="17" t="s">
        <v>350</v>
      </c>
      <c r="B3189" s="108">
        <v>38557000</v>
      </c>
      <c r="C3189" s="108"/>
      <c r="D3189" s="108">
        <v>6336470</v>
      </c>
      <c r="E3189" s="17"/>
      <c r="F3189" s="14">
        <f t="shared" si="107"/>
        <v>0.1643403273076225</v>
      </c>
    </row>
    <row r="3190" spans="1:6" ht="12.75">
      <c r="A3190" s="17" t="s">
        <v>2369</v>
      </c>
      <c r="B3190" s="108">
        <v>128334900</v>
      </c>
      <c r="C3190" s="108"/>
      <c r="D3190" s="108">
        <v>20119520</v>
      </c>
      <c r="E3190" s="17"/>
      <c r="F3190" s="14">
        <f t="shared" si="107"/>
        <v>0.15677356666035505</v>
      </c>
    </row>
    <row r="3191" spans="1:6" ht="12.75">
      <c r="A3191" s="17" t="s">
        <v>568</v>
      </c>
      <c r="B3191" s="108">
        <v>58392500</v>
      </c>
      <c r="C3191" s="108"/>
      <c r="D3191" s="108">
        <v>8631770</v>
      </c>
      <c r="E3191" s="17"/>
      <c r="F3191" s="14">
        <f t="shared" si="107"/>
        <v>0.1478232649740977</v>
      </c>
    </row>
    <row r="3192" spans="1:6" ht="12.75">
      <c r="A3192" s="17" t="s">
        <v>2243</v>
      </c>
      <c r="B3192" s="108">
        <v>60326300</v>
      </c>
      <c r="C3192" s="108"/>
      <c r="D3192" s="108">
        <v>8564670</v>
      </c>
      <c r="E3192" s="17"/>
      <c r="F3192" s="14">
        <f t="shared" si="107"/>
        <v>0.14197240672807715</v>
      </c>
    </row>
    <row r="3193" spans="1:6" ht="12.75">
      <c r="A3193" s="17" t="s">
        <v>115</v>
      </c>
      <c r="B3193" s="108">
        <v>193985700</v>
      </c>
      <c r="C3193" s="108"/>
      <c r="D3193" s="108">
        <v>32486590</v>
      </c>
      <c r="E3193" s="17"/>
      <c r="F3193" s="14">
        <f t="shared" si="107"/>
        <v>0.16746899384851563</v>
      </c>
    </row>
    <row r="3194" spans="1:6" ht="12.75">
      <c r="A3194" s="17" t="s">
        <v>2370</v>
      </c>
      <c r="B3194" s="108">
        <v>14762300</v>
      </c>
      <c r="C3194" s="108"/>
      <c r="D3194" s="108">
        <v>1612420</v>
      </c>
      <c r="E3194" s="17"/>
      <c r="F3194" s="14">
        <f t="shared" si="107"/>
        <v>0.10922552718749788</v>
      </c>
    </row>
    <row r="3195" spans="1:6" ht="12.75">
      <c r="A3195" s="17" t="s">
        <v>2085</v>
      </c>
      <c r="B3195" s="108">
        <v>104076500</v>
      </c>
      <c r="C3195" s="108"/>
      <c r="D3195" s="108">
        <v>16024100</v>
      </c>
      <c r="E3195" s="17"/>
      <c r="F3195" s="14">
        <f t="shared" si="107"/>
        <v>0.15396463178527334</v>
      </c>
    </row>
    <row r="3196" spans="1:6" ht="12.75">
      <c r="A3196" s="17" t="s">
        <v>1497</v>
      </c>
      <c r="B3196" s="108">
        <v>3666800</v>
      </c>
      <c r="C3196" s="108"/>
      <c r="D3196" s="108">
        <v>579960</v>
      </c>
      <c r="E3196" s="17"/>
      <c r="F3196" s="14">
        <f t="shared" si="107"/>
        <v>0.1581651576306316</v>
      </c>
    </row>
    <row r="3197" spans="1:6" ht="12.75">
      <c r="A3197" s="17" t="s">
        <v>1498</v>
      </c>
      <c r="B3197" s="108">
        <v>21013000</v>
      </c>
      <c r="C3197" s="108"/>
      <c r="D3197" s="108">
        <v>2761320</v>
      </c>
      <c r="E3197" s="17"/>
      <c r="F3197" s="14">
        <f t="shared" si="107"/>
        <v>0.13141007947461095</v>
      </c>
    </row>
    <row r="3198" spans="1:6" ht="12.75">
      <c r="A3198" s="17" t="s">
        <v>1499</v>
      </c>
      <c r="B3198" s="108">
        <v>116317900</v>
      </c>
      <c r="C3198" s="108"/>
      <c r="D3198" s="108">
        <v>29795450</v>
      </c>
      <c r="E3198" s="17"/>
      <c r="F3198" s="14">
        <f t="shared" si="107"/>
        <v>0.25615532948927033</v>
      </c>
    </row>
    <row r="3199" spans="1:4" ht="12.75">
      <c r="A3199" s="38" t="s">
        <v>427</v>
      </c>
      <c r="B3199" s="108"/>
      <c r="C3199" s="108"/>
      <c r="D3199" s="108"/>
    </row>
    <row r="3200" spans="1:6" ht="12.75">
      <c r="A3200" s="17" t="s">
        <v>347</v>
      </c>
      <c r="B3200" s="108">
        <v>59498100</v>
      </c>
      <c r="C3200" s="108"/>
      <c r="D3200" s="108">
        <v>12301925</v>
      </c>
      <c r="E3200" s="17"/>
      <c r="F3200" s="14">
        <f>SUM(D3200/B3200)</f>
        <v>0.2067616444894879</v>
      </c>
    </row>
    <row r="3201" spans="1:6" ht="12.75">
      <c r="A3201" s="38" t="s">
        <v>427</v>
      </c>
      <c r="B3201" s="29"/>
      <c r="C3201" s="29"/>
      <c r="D3201" s="29"/>
      <c r="E3201" s="17"/>
      <c r="F3201" s="14"/>
    </row>
    <row r="3202" spans="1:6" ht="12.75">
      <c r="A3202" s="17"/>
      <c r="B3202" s="29"/>
      <c r="C3202" s="29"/>
      <c r="D3202" s="29"/>
      <c r="E3202" s="17"/>
      <c r="F3202" s="14"/>
    </row>
    <row r="3203" spans="1:6" ht="12.75">
      <c r="A3203" s="17"/>
      <c r="B3203" s="29"/>
      <c r="C3203" s="29"/>
      <c r="D3203" s="29"/>
      <c r="E3203" s="17"/>
      <c r="F3203" s="14"/>
    </row>
    <row r="3204" spans="1:6" ht="15.75">
      <c r="A3204" s="22" t="s">
        <v>2015</v>
      </c>
      <c r="B3204" s="35">
        <f>SUM(B3188)</f>
        <v>798931000</v>
      </c>
      <c r="C3204" s="35"/>
      <c r="D3204" s="35">
        <f>SUM(D3188)</f>
        <v>139214195</v>
      </c>
      <c r="E3204" s="35"/>
      <c r="F3204" s="10">
        <f>SUM(D3204/B3204)</f>
        <v>0.17425058609567035</v>
      </c>
    </row>
    <row r="3205" spans="1:6" ht="15.75">
      <c r="A3205" s="22"/>
      <c r="B3205" s="61"/>
      <c r="C3205" s="61"/>
      <c r="D3205" s="61"/>
      <c r="E3205" s="61"/>
      <c r="F3205" s="83"/>
    </row>
    <row r="3206" spans="1:6" ht="15.75">
      <c r="A3206" s="22"/>
      <c r="B3206" s="61"/>
      <c r="C3206" s="61"/>
      <c r="D3206" s="61"/>
      <c r="E3206" s="61"/>
      <c r="F3206" s="83"/>
    </row>
    <row r="3207" spans="1:6" ht="15.75">
      <c r="A3207" s="22"/>
      <c r="B3207" s="61"/>
      <c r="C3207" s="61"/>
      <c r="D3207" s="61"/>
      <c r="E3207" s="61"/>
      <c r="F3207" s="83"/>
    </row>
    <row r="3208" spans="1:6" ht="12.75">
      <c r="A3208" s="17"/>
      <c r="B3208" s="29"/>
      <c r="C3208" s="29"/>
      <c r="D3208" s="29"/>
      <c r="E3208" s="17"/>
      <c r="F3208" s="31"/>
    </row>
    <row r="3210" spans="1:6" ht="12.75">
      <c r="A3210" s="17" t="s">
        <v>1500</v>
      </c>
      <c r="B3210" s="17" t="s">
        <v>1501</v>
      </c>
      <c r="C3210" s="124" t="s">
        <v>430</v>
      </c>
      <c r="D3210" s="128"/>
      <c r="E3210" s="128"/>
      <c r="F3210" s="128"/>
    </row>
    <row r="3211" spans="1:6" ht="12.75">
      <c r="A3211" s="17" t="s">
        <v>2383</v>
      </c>
      <c r="B3211" s="17" t="s">
        <v>1501</v>
      </c>
      <c r="C3211" s="17"/>
      <c r="D3211" s="124" t="s">
        <v>430</v>
      </c>
      <c r="E3211" s="128"/>
      <c r="F3211" s="128"/>
    </row>
    <row r="3213" spans="1:6" ht="12.75">
      <c r="A3213" s="43" t="s">
        <v>2384</v>
      </c>
      <c r="B3213" s="44"/>
      <c r="C3213" s="44"/>
      <c r="D3213" s="44"/>
      <c r="E3213" s="44"/>
      <c r="F3213" s="45"/>
    </row>
    <row r="3214" spans="1:6" ht="12.75">
      <c r="A3214" s="46"/>
      <c r="B3214" s="11"/>
      <c r="C3214" s="11"/>
      <c r="D3214" s="11"/>
      <c r="E3214" s="11"/>
      <c r="F3214" s="42"/>
    </row>
    <row r="3215" spans="1:6" ht="12.75">
      <c r="A3215" s="19" t="s">
        <v>977</v>
      </c>
      <c r="B3215" s="5">
        <v>2005</v>
      </c>
      <c r="C3215" s="5" t="s">
        <v>978</v>
      </c>
      <c r="D3215" s="5">
        <v>2005</v>
      </c>
      <c r="E3215" s="19"/>
      <c r="F3215" s="47"/>
    </row>
    <row r="3216" spans="1:6" ht="13.5" thickBot="1">
      <c r="A3216" s="48" t="s">
        <v>979</v>
      </c>
      <c r="B3216" s="49" t="s">
        <v>980</v>
      </c>
      <c r="C3216" s="48"/>
      <c r="D3216" s="48" t="s">
        <v>981</v>
      </c>
      <c r="E3216" s="48"/>
      <c r="F3216" s="50" t="s">
        <v>982</v>
      </c>
    </row>
    <row r="3217" spans="1:6" ht="12.75">
      <c r="A3217" s="11"/>
      <c r="B3217" s="13"/>
      <c r="C3217" s="13"/>
      <c r="D3217" s="13"/>
      <c r="E3217" s="11"/>
      <c r="F3217" s="42"/>
    </row>
    <row r="3218" spans="1:6" ht="12.75">
      <c r="A3218" s="8" t="s">
        <v>2385</v>
      </c>
      <c r="B3218" s="35">
        <f>SUM(B3219:B3225)</f>
        <v>908698700</v>
      </c>
      <c r="C3218" s="35"/>
      <c r="D3218" s="35">
        <f>SUM(D3219:D3225)</f>
        <v>480741600</v>
      </c>
      <c r="E3218" s="35"/>
      <c r="F3218" s="10">
        <f aca="true" t="shared" si="108" ref="F3218:F3231">SUM(D3218/B3218)</f>
        <v>0.5290440054552735</v>
      </c>
    </row>
    <row r="3219" spans="1:6" ht="12.75">
      <c r="A3219" s="17" t="s">
        <v>2386</v>
      </c>
      <c r="B3219" s="108">
        <v>139806600</v>
      </c>
      <c r="C3219" s="108"/>
      <c r="D3219" s="108">
        <v>85468800</v>
      </c>
      <c r="E3219" s="17"/>
      <c r="F3219" s="14">
        <f t="shared" si="108"/>
        <v>0.611335945513302</v>
      </c>
    </row>
    <row r="3220" spans="1:6" ht="12.75">
      <c r="A3220" s="17" t="s">
        <v>2387</v>
      </c>
      <c r="B3220" s="108">
        <v>27505600</v>
      </c>
      <c r="C3220" s="108"/>
      <c r="D3220" s="108">
        <v>15172000</v>
      </c>
      <c r="E3220" s="17"/>
      <c r="F3220" s="14">
        <f t="shared" si="108"/>
        <v>0.5515967657495201</v>
      </c>
    </row>
    <row r="3221" spans="1:6" ht="12.75">
      <c r="A3221" s="17" t="s">
        <v>62</v>
      </c>
      <c r="B3221" s="108">
        <v>125040000</v>
      </c>
      <c r="C3221" s="108"/>
      <c r="D3221" s="108">
        <v>58085800</v>
      </c>
      <c r="E3221" s="17"/>
      <c r="F3221" s="14">
        <f t="shared" si="108"/>
        <v>0.4645377479206654</v>
      </c>
    </row>
    <row r="3222" spans="1:6" ht="12.75">
      <c r="A3222" s="17" t="s">
        <v>2389</v>
      </c>
      <c r="B3222" s="108">
        <v>26103700</v>
      </c>
      <c r="C3222" s="108"/>
      <c r="D3222" s="108">
        <v>12912200</v>
      </c>
      <c r="E3222" s="17"/>
      <c r="F3222" s="14">
        <f t="shared" si="108"/>
        <v>0.4946501836904347</v>
      </c>
    </row>
    <row r="3223" spans="1:6" ht="12.75">
      <c r="A3223" s="17" t="s">
        <v>2390</v>
      </c>
      <c r="B3223" s="108">
        <v>54847000</v>
      </c>
      <c r="C3223" s="108"/>
      <c r="D3223" s="108">
        <v>29860400</v>
      </c>
      <c r="E3223" s="17"/>
      <c r="F3223" s="14">
        <f t="shared" si="108"/>
        <v>0.5444308713329808</v>
      </c>
    </row>
    <row r="3224" spans="1:6" ht="12.75">
      <c r="A3224" s="17" t="s">
        <v>63</v>
      </c>
      <c r="B3224" s="108">
        <v>311761900</v>
      </c>
      <c r="C3224" s="108"/>
      <c r="D3224" s="108">
        <v>158653400</v>
      </c>
      <c r="E3224" s="17"/>
      <c r="F3224" s="14">
        <f t="shared" si="108"/>
        <v>0.5088928441865411</v>
      </c>
    </row>
    <row r="3225" spans="1:6" ht="12.75">
      <c r="A3225" s="17" t="s">
        <v>2086</v>
      </c>
      <c r="B3225" s="108">
        <v>223633900</v>
      </c>
      <c r="C3225" s="108"/>
      <c r="D3225" s="108">
        <v>120589000</v>
      </c>
      <c r="E3225" s="17"/>
      <c r="F3225" s="14">
        <f t="shared" si="108"/>
        <v>0.5392250459344491</v>
      </c>
    </row>
    <row r="3226" spans="1:6" ht="12.75">
      <c r="A3226" s="8" t="s">
        <v>2391</v>
      </c>
      <c r="B3226" s="35">
        <f>SUM(B3227:B3233)</f>
        <v>4983935900</v>
      </c>
      <c r="C3226" s="35"/>
      <c r="D3226" s="35">
        <f>SUM(D3227:D3233)</f>
        <v>2583851100</v>
      </c>
      <c r="E3226" s="35"/>
      <c r="F3226" s="10">
        <f t="shared" si="108"/>
        <v>0.5184358611032698</v>
      </c>
    </row>
    <row r="3227" spans="1:6" ht="12.75">
      <c r="A3227" s="17" t="s">
        <v>2392</v>
      </c>
      <c r="B3227" s="108">
        <v>1593477600</v>
      </c>
      <c r="C3227" s="108"/>
      <c r="D3227" s="108">
        <v>872203100</v>
      </c>
      <c r="E3227" s="17"/>
      <c r="F3227" s="14">
        <f t="shared" si="108"/>
        <v>0.5473582433791351</v>
      </c>
    </row>
    <row r="3228" spans="1:6" ht="12.75">
      <c r="A3228" s="17" t="s">
        <v>2393</v>
      </c>
      <c r="B3228" s="108">
        <v>1456159300</v>
      </c>
      <c r="C3228" s="108"/>
      <c r="D3228" s="108">
        <v>716179500</v>
      </c>
      <c r="E3228" s="17"/>
      <c r="F3228" s="14">
        <f t="shared" si="108"/>
        <v>0.4918277141793484</v>
      </c>
    </row>
    <row r="3229" spans="1:6" ht="12.75">
      <c r="A3229" s="17" t="s">
        <v>2394</v>
      </c>
      <c r="B3229" s="108">
        <v>75333500</v>
      </c>
      <c r="C3229" s="108"/>
      <c r="D3229" s="108">
        <v>39967900</v>
      </c>
      <c r="E3229" s="17"/>
      <c r="F3229" s="14">
        <f t="shared" si="108"/>
        <v>0.530546171358028</v>
      </c>
    </row>
    <row r="3230" spans="1:6" ht="12.75">
      <c r="A3230" s="17" t="s">
        <v>1291</v>
      </c>
      <c r="B3230" s="108">
        <v>887131100</v>
      </c>
      <c r="C3230" s="108"/>
      <c r="D3230" s="108">
        <v>434249200</v>
      </c>
      <c r="E3230" s="17"/>
      <c r="F3230" s="14">
        <f t="shared" si="108"/>
        <v>0.4894983390842684</v>
      </c>
    </row>
    <row r="3231" spans="1:6" ht="12.75">
      <c r="A3231" s="17" t="s">
        <v>2392</v>
      </c>
      <c r="B3231" s="108">
        <v>833160000</v>
      </c>
      <c r="C3231" s="108"/>
      <c r="D3231" s="108">
        <v>444568750</v>
      </c>
      <c r="E3231" s="17"/>
      <c r="F3231" s="14">
        <f t="shared" si="108"/>
        <v>0.5335934874453886</v>
      </c>
    </row>
    <row r="3232" spans="1:6" ht="12.75">
      <c r="A3232" s="38" t="s">
        <v>2395</v>
      </c>
      <c r="B3232" s="122"/>
      <c r="C3232" s="122"/>
      <c r="D3232" s="122"/>
      <c r="E3232" s="17"/>
      <c r="F3232" s="14"/>
    </row>
    <row r="3233" spans="1:6" ht="12.75">
      <c r="A3233" s="17" t="s">
        <v>2396</v>
      </c>
      <c r="B3233" s="108">
        <v>138674400</v>
      </c>
      <c r="C3233" s="108"/>
      <c r="D3233" s="108">
        <v>76682650</v>
      </c>
      <c r="E3233" s="17"/>
      <c r="F3233" s="14">
        <f>SUM(D3233/B3233)</f>
        <v>0.5529690411496282</v>
      </c>
    </row>
    <row r="3234" spans="1:6" ht="12.75">
      <c r="A3234" s="38" t="s">
        <v>2395</v>
      </c>
      <c r="B3234" s="29"/>
      <c r="C3234" s="29"/>
      <c r="D3234" s="29"/>
      <c r="E3234" s="17"/>
      <c r="F3234" s="14"/>
    </row>
    <row r="3235" spans="1:6" ht="12.75">
      <c r="A3235" s="8" t="s">
        <v>2397</v>
      </c>
      <c r="B3235" s="35">
        <f>SUM(B3236:B3240)</f>
        <v>2588665700</v>
      </c>
      <c r="C3235" s="35"/>
      <c r="D3235" s="35">
        <f>SUM(D3236:D3240)</f>
        <v>1324585940</v>
      </c>
      <c r="E3235" s="35"/>
      <c r="F3235" s="10">
        <f aca="true" t="shared" si="109" ref="F3235:F3240">SUM(D3235/B3235)</f>
        <v>0.5116867504367211</v>
      </c>
    </row>
    <row r="3236" spans="1:6" ht="12.75">
      <c r="A3236" s="17" t="s">
        <v>2398</v>
      </c>
      <c r="B3236" s="108">
        <v>586201900</v>
      </c>
      <c r="C3236" s="108"/>
      <c r="D3236" s="108">
        <v>344256500</v>
      </c>
      <c r="E3236" s="17"/>
      <c r="F3236" s="14">
        <f t="shared" si="109"/>
        <v>0.5872660938151173</v>
      </c>
    </row>
    <row r="3237" spans="1:6" ht="12.75">
      <c r="A3237" s="17" t="s">
        <v>2399</v>
      </c>
      <c r="B3237" s="108">
        <v>814456100</v>
      </c>
      <c r="C3237" s="108"/>
      <c r="D3237" s="108">
        <v>403244800</v>
      </c>
      <c r="E3237" s="17"/>
      <c r="F3237" s="14">
        <f t="shared" si="109"/>
        <v>0.49510931282852444</v>
      </c>
    </row>
    <row r="3238" spans="1:6" ht="12.75">
      <c r="A3238" s="17" t="s">
        <v>2388</v>
      </c>
      <c r="B3238" s="108">
        <v>48464300</v>
      </c>
      <c r="C3238" s="108"/>
      <c r="D3238" s="108">
        <v>24827500</v>
      </c>
      <c r="E3238" s="17"/>
      <c r="F3238" s="14">
        <f t="shared" si="109"/>
        <v>0.5122842999898894</v>
      </c>
    </row>
    <row r="3239" spans="1:6" ht="12.75">
      <c r="A3239" s="17" t="s">
        <v>2400</v>
      </c>
      <c r="B3239" s="108">
        <v>1092603900</v>
      </c>
      <c r="C3239" s="108"/>
      <c r="D3239" s="108">
        <v>543993300</v>
      </c>
      <c r="E3239" s="17"/>
      <c r="F3239" s="14">
        <f t="shared" si="109"/>
        <v>0.4978870201726353</v>
      </c>
    </row>
    <row r="3240" spans="1:6" ht="12.75">
      <c r="A3240" s="17" t="s">
        <v>2522</v>
      </c>
      <c r="B3240" s="108">
        <v>46939500</v>
      </c>
      <c r="C3240" s="108"/>
      <c r="D3240" s="108">
        <v>8263840</v>
      </c>
      <c r="E3240" s="17"/>
      <c r="F3240" s="14">
        <f t="shared" si="109"/>
        <v>0.17605300439927993</v>
      </c>
    </row>
    <row r="3241" spans="1:6" ht="12.75">
      <c r="A3241" s="38" t="s">
        <v>1429</v>
      </c>
      <c r="B3241" s="29"/>
      <c r="C3241" s="29"/>
      <c r="D3241" s="29"/>
      <c r="E3241" s="17"/>
      <c r="F3241" s="14"/>
    </row>
    <row r="3242" spans="1:6" ht="12.75">
      <c r="A3242" s="8" t="s">
        <v>2401</v>
      </c>
      <c r="B3242" s="35">
        <f>SUM(B3243:B3249)</f>
        <v>1518160400</v>
      </c>
      <c r="C3242" s="35"/>
      <c r="D3242" s="35">
        <f>SUM(D3243:D3249)</f>
        <v>752652600</v>
      </c>
      <c r="E3242" s="35"/>
      <c r="F3242" s="10">
        <f aca="true" t="shared" si="110" ref="F3242:F3265">SUM(D3242/B3242)</f>
        <v>0.4957661917673521</v>
      </c>
    </row>
    <row r="3243" spans="1:6" ht="12.75">
      <c r="A3243" s="17" t="s">
        <v>2402</v>
      </c>
      <c r="B3243" s="108">
        <v>425611800</v>
      </c>
      <c r="C3243" s="108"/>
      <c r="D3243" s="108">
        <v>216073900</v>
      </c>
      <c r="E3243" s="17"/>
      <c r="F3243" s="14">
        <f t="shared" si="110"/>
        <v>0.5076783585417509</v>
      </c>
    </row>
    <row r="3244" spans="1:6" ht="12.75">
      <c r="A3244" s="17" t="s">
        <v>2403</v>
      </c>
      <c r="B3244" s="108">
        <v>503121800</v>
      </c>
      <c r="C3244" s="108"/>
      <c r="D3244" s="108">
        <v>240990500</v>
      </c>
      <c r="E3244" s="17"/>
      <c r="F3244" s="14">
        <f t="shared" si="110"/>
        <v>0.4789903756903398</v>
      </c>
    </row>
    <row r="3245" spans="1:6" ht="12.75">
      <c r="A3245" s="17" t="s">
        <v>2404</v>
      </c>
      <c r="B3245" s="108">
        <v>226695100</v>
      </c>
      <c r="C3245" s="108"/>
      <c r="D3245" s="108">
        <v>118025900</v>
      </c>
      <c r="E3245" s="17"/>
      <c r="F3245" s="14">
        <f t="shared" si="110"/>
        <v>0.5206371906582895</v>
      </c>
    </row>
    <row r="3246" spans="1:6" ht="12.75">
      <c r="A3246" s="17" t="s">
        <v>2400</v>
      </c>
      <c r="B3246" s="108">
        <v>3619200</v>
      </c>
      <c r="C3246" s="108"/>
      <c r="D3246" s="108">
        <v>1901800</v>
      </c>
      <c r="E3246" s="17"/>
      <c r="F3246" s="14">
        <f t="shared" si="110"/>
        <v>0.5254752431476569</v>
      </c>
    </row>
    <row r="3247" spans="1:6" ht="12.75">
      <c r="A3247" s="17" t="s">
        <v>2405</v>
      </c>
      <c r="B3247" s="108">
        <v>58652000</v>
      </c>
      <c r="C3247" s="108"/>
      <c r="D3247" s="108">
        <v>29060900</v>
      </c>
      <c r="E3247" s="17"/>
      <c r="F3247" s="14">
        <f t="shared" si="110"/>
        <v>0.4954801200300075</v>
      </c>
    </row>
    <row r="3248" spans="1:6" ht="12.75">
      <c r="A3248" s="17" t="s">
        <v>2406</v>
      </c>
      <c r="B3248" s="108">
        <v>50775000</v>
      </c>
      <c r="C3248" s="108"/>
      <c r="D3248" s="108">
        <v>24828300</v>
      </c>
      <c r="E3248" s="17"/>
      <c r="F3248" s="14">
        <f t="shared" si="110"/>
        <v>0.48898670605613</v>
      </c>
    </row>
    <row r="3249" spans="1:6" ht="12.75">
      <c r="A3249" s="17" t="s">
        <v>2407</v>
      </c>
      <c r="B3249" s="108">
        <v>249685500</v>
      </c>
      <c r="C3249" s="108"/>
      <c r="D3249" s="108">
        <v>121771300</v>
      </c>
      <c r="E3249" s="17"/>
      <c r="F3249" s="14">
        <f t="shared" si="110"/>
        <v>0.48769872499604505</v>
      </c>
    </row>
    <row r="3250" spans="1:6" ht="12.75">
      <c r="A3250" s="8" t="s">
        <v>2408</v>
      </c>
      <c r="B3250" s="35">
        <f>SUM(B3251:B3257)</f>
        <v>1872491200</v>
      </c>
      <c r="C3250" s="35"/>
      <c r="D3250" s="35">
        <f>SUM(D3251:D3257)</f>
        <v>967545800</v>
      </c>
      <c r="E3250" s="35"/>
      <c r="F3250" s="10">
        <f t="shared" si="110"/>
        <v>0.516715806194443</v>
      </c>
    </row>
    <row r="3251" spans="1:6" ht="12.75">
      <c r="A3251" s="17" t="s">
        <v>2409</v>
      </c>
      <c r="B3251" s="108">
        <v>180310600</v>
      </c>
      <c r="C3251" s="108"/>
      <c r="D3251" s="108">
        <v>88244100</v>
      </c>
      <c r="E3251" s="17"/>
      <c r="F3251" s="14">
        <f t="shared" si="110"/>
        <v>0.4894005122272346</v>
      </c>
    </row>
    <row r="3252" spans="1:6" ht="12.75">
      <c r="A3252" s="17" t="s">
        <v>2410</v>
      </c>
      <c r="B3252" s="108">
        <v>99107400</v>
      </c>
      <c r="C3252" s="108"/>
      <c r="D3252" s="108">
        <v>51666000</v>
      </c>
      <c r="E3252" s="17"/>
      <c r="F3252" s="14">
        <f t="shared" si="110"/>
        <v>0.5213132419980748</v>
      </c>
    </row>
    <row r="3253" spans="1:6" ht="12.75">
      <c r="A3253" s="17" t="s">
        <v>903</v>
      </c>
      <c r="B3253" s="108">
        <v>7475400</v>
      </c>
      <c r="C3253" s="108"/>
      <c r="D3253" s="108">
        <v>3695800</v>
      </c>
      <c r="E3253" s="17"/>
      <c r="F3253" s="14">
        <f t="shared" si="110"/>
        <v>0.49439494876528345</v>
      </c>
    </row>
    <row r="3254" spans="1:6" ht="12.75">
      <c r="A3254" s="17" t="s">
        <v>2411</v>
      </c>
      <c r="B3254" s="108">
        <v>298797800</v>
      </c>
      <c r="C3254" s="108"/>
      <c r="D3254" s="108">
        <v>149123200</v>
      </c>
      <c r="E3254" s="17"/>
      <c r="F3254" s="14">
        <f t="shared" si="110"/>
        <v>0.49907730244332454</v>
      </c>
    </row>
    <row r="3255" spans="1:6" ht="12.75">
      <c r="A3255" s="17" t="s">
        <v>131</v>
      </c>
      <c r="B3255" s="108">
        <v>502638200</v>
      </c>
      <c r="C3255" s="108"/>
      <c r="D3255" s="108">
        <v>255429500</v>
      </c>
      <c r="E3255" s="17"/>
      <c r="F3255" s="14">
        <f t="shared" si="110"/>
        <v>0.5081776514399423</v>
      </c>
    </row>
    <row r="3256" spans="1:6" ht="12.75">
      <c r="A3256" s="17" t="s">
        <v>2426</v>
      </c>
      <c r="B3256" s="108">
        <v>443826200</v>
      </c>
      <c r="C3256" s="108"/>
      <c r="D3256" s="108">
        <v>227742000</v>
      </c>
      <c r="E3256" s="17"/>
      <c r="F3256" s="14">
        <f t="shared" si="110"/>
        <v>0.5131332940687143</v>
      </c>
    </row>
    <row r="3257" spans="1:6" ht="12.75">
      <c r="A3257" s="17" t="s">
        <v>2427</v>
      </c>
      <c r="B3257" s="108">
        <v>340335600</v>
      </c>
      <c r="C3257" s="108"/>
      <c r="D3257" s="108">
        <v>191645200</v>
      </c>
      <c r="E3257" s="17"/>
      <c r="F3257" s="14">
        <f t="shared" si="110"/>
        <v>0.5631065336685319</v>
      </c>
    </row>
    <row r="3258" spans="1:6" ht="12.75">
      <c r="A3258" s="8" t="s">
        <v>2428</v>
      </c>
      <c r="B3258" s="35">
        <f>SUM(B3259:B3261)</f>
        <v>547866100</v>
      </c>
      <c r="C3258" s="35"/>
      <c r="D3258" s="35">
        <f>SUM(D3259:D3261)</f>
        <v>293809800</v>
      </c>
      <c r="E3258" s="35"/>
      <c r="F3258" s="10">
        <f t="shared" si="110"/>
        <v>0.536280306447141</v>
      </c>
    </row>
    <row r="3259" spans="1:6" ht="12.75">
      <c r="A3259" s="17" t="s">
        <v>2429</v>
      </c>
      <c r="B3259" s="108">
        <v>108247600</v>
      </c>
      <c r="C3259" s="108"/>
      <c r="D3259" s="108">
        <v>64523700</v>
      </c>
      <c r="E3259" s="17"/>
      <c r="F3259" s="14">
        <f t="shared" si="110"/>
        <v>0.5960751092864877</v>
      </c>
    </row>
    <row r="3260" spans="1:6" ht="12.75">
      <c r="A3260" s="17" t="s">
        <v>2430</v>
      </c>
      <c r="B3260" s="108">
        <v>324019200</v>
      </c>
      <c r="C3260" s="108"/>
      <c r="D3260" s="108">
        <v>168623500</v>
      </c>
      <c r="E3260" s="17"/>
      <c r="F3260" s="14">
        <f t="shared" si="110"/>
        <v>0.5204120620012641</v>
      </c>
    </row>
    <row r="3261" spans="1:6" ht="12.75">
      <c r="A3261" s="17" t="s">
        <v>2431</v>
      </c>
      <c r="B3261" s="108">
        <v>115599300</v>
      </c>
      <c r="C3261" s="108"/>
      <c r="D3261" s="108">
        <v>60662600</v>
      </c>
      <c r="E3261" s="17"/>
      <c r="F3261" s="14">
        <f t="shared" si="110"/>
        <v>0.5247661534282647</v>
      </c>
    </row>
    <row r="3262" spans="1:6" ht="12.75">
      <c r="A3262" s="8" t="s">
        <v>2432</v>
      </c>
      <c r="B3262" s="35">
        <f>SUM(B3263:B3265)</f>
        <v>1056845500</v>
      </c>
      <c r="C3262" s="35"/>
      <c r="D3262" s="35">
        <f>SUM(D3263:D3265)</f>
        <v>529407100</v>
      </c>
      <c r="E3262" s="35"/>
      <c r="F3262" s="10">
        <f t="shared" si="110"/>
        <v>0.5009314038806997</v>
      </c>
    </row>
    <row r="3263" spans="1:6" ht="12.75">
      <c r="A3263" s="17" t="s">
        <v>2392</v>
      </c>
      <c r="B3263" s="108">
        <v>13890000</v>
      </c>
      <c r="C3263" s="108"/>
      <c r="D3263" s="108">
        <v>6133000</v>
      </c>
      <c r="E3263" s="17"/>
      <c r="F3263" s="14">
        <f t="shared" si="110"/>
        <v>0.44154067674586034</v>
      </c>
    </row>
    <row r="3264" spans="1:6" ht="12.75">
      <c r="A3264" s="17" t="s">
        <v>2433</v>
      </c>
      <c r="B3264" s="108">
        <v>235374400</v>
      </c>
      <c r="C3264" s="108"/>
      <c r="D3264" s="108">
        <v>123453700</v>
      </c>
      <c r="E3264" s="17"/>
      <c r="F3264" s="14">
        <f t="shared" si="110"/>
        <v>0.5244992658504918</v>
      </c>
    </row>
    <row r="3265" spans="1:6" ht="12.75">
      <c r="A3265" s="17" t="s">
        <v>2434</v>
      </c>
      <c r="B3265" s="108">
        <v>807581100</v>
      </c>
      <c r="C3265" s="108"/>
      <c r="D3265" s="108">
        <v>399820400</v>
      </c>
      <c r="E3265" s="17"/>
      <c r="F3265" s="14">
        <f t="shared" si="110"/>
        <v>0.49508389931364166</v>
      </c>
    </row>
    <row r="3266" spans="1:6" ht="12.75">
      <c r="A3266" s="17"/>
      <c r="B3266" s="29"/>
      <c r="C3266" s="29"/>
      <c r="D3266" s="29"/>
      <c r="E3266" s="17"/>
      <c r="F3266" s="14"/>
    </row>
    <row r="3267" spans="1:6" ht="12.75">
      <c r="A3267" s="17"/>
      <c r="B3267" s="29"/>
      <c r="C3267" s="29"/>
      <c r="D3267" s="29"/>
      <c r="E3267" s="17"/>
      <c r="F3267" s="31"/>
    </row>
    <row r="3268" spans="1:6" ht="12.75">
      <c r="A3268" s="17"/>
      <c r="B3268" s="17"/>
      <c r="C3268" s="17"/>
      <c r="D3268" s="17"/>
      <c r="E3268" s="17"/>
      <c r="F3268" s="31"/>
    </row>
    <row r="3269" spans="1:6" ht="12.75">
      <c r="A3269" s="43" t="s">
        <v>2384</v>
      </c>
      <c r="B3269" s="44"/>
      <c r="C3269" s="44"/>
      <c r="D3269" s="44"/>
      <c r="E3269" s="44"/>
      <c r="F3269" s="45"/>
    </row>
    <row r="3270" spans="1:6" ht="12.75">
      <c r="A3270" s="46"/>
      <c r="B3270" s="11"/>
      <c r="C3270" s="11"/>
      <c r="D3270" s="11"/>
      <c r="E3270" s="11"/>
      <c r="F3270" s="42"/>
    </row>
    <row r="3271" spans="1:6" ht="12.75">
      <c r="A3271" s="19" t="s">
        <v>977</v>
      </c>
      <c r="B3271" s="5">
        <v>2005</v>
      </c>
      <c r="C3271" s="5" t="s">
        <v>978</v>
      </c>
      <c r="D3271" s="5">
        <v>2005</v>
      </c>
      <c r="E3271" s="19"/>
      <c r="F3271" s="47"/>
    </row>
    <row r="3272" spans="1:6" ht="13.5" thickBot="1">
      <c r="A3272" s="48" t="s">
        <v>979</v>
      </c>
      <c r="B3272" s="49" t="s">
        <v>980</v>
      </c>
      <c r="C3272" s="48"/>
      <c r="D3272" s="48" t="s">
        <v>981</v>
      </c>
      <c r="E3272" s="48"/>
      <c r="F3272" s="50" t="s">
        <v>982</v>
      </c>
    </row>
    <row r="3273" spans="1:6" ht="12.75">
      <c r="A3273" s="11"/>
      <c r="B3273" s="13"/>
      <c r="C3273" s="13"/>
      <c r="D3273" s="13"/>
      <c r="E3273" s="11"/>
      <c r="F3273" s="42"/>
    </row>
    <row r="3274" spans="1:6" ht="12.75">
      <c r="A3274" s="8" t="s">
        <v>2435</v>
      </c>
      <c r="B3274" s="35">
        <f>SUM(B3275:B3278)</f>
        <v>685336900</v>
      </c>
      <c r="C3274" s="35"/>
      <c r="D3274" s="35">
        <f>SUM(D3275:D3278)</f>
        <v>347869300</v>
      </c>
      <c r="E3274" s="35"/>
      <c r="F3274" s="10">
        <f>SUM(D3274/B3274)</f>
        <v>0.5075887494165279</v>
      </c>
    </row>
    <row r="3275" spans="1:6" ht="12.75">
      <c r="A3275" s="17" t="s">
        <v>2436</v>
      </c>
      <c r="B3275" s="108">
        <v>24451000</v>
      </c>
      <c r="C3275" s="108"/>
      <c r="D3275" s="108">
        <v>10369300</v>
      </c>
      <c r="E3275" s="17"/>
      <c r="F3275" s="14">
        <f>SUM(D3275/B3275)</f>
        <v>0.42408490450288333</v>
      </c>
    </row>
    <row r="3276" spans="1:6" ht="12.75">
      <c r="A3276" s="17" t="s">
        <v>2437</v>
      </c>
      <c r="B3276" s="108">
        <v>37827300</v>
      </c>
      <c r="C3276" s="108"/>
      <c r="D3276" s="108">
        <v>22718100</v>
      </c>
      <c r="E3276" s="17"/>
      <c r="F3276" s="14">
        <f>SUM(D3276/B3276)</f>
        <v>0.6005741884829211</v>
      </c>
    </row>
    <row r="3277" spans="1:6" ht="12.75">
      <c r="A3277" s="17" t="s">
        <v>2438</v>
      </c>
      <c r="B3277" s="108">
        <v>352499100</v>
      </c>
      <c r="C3277" s="108"/>
      <c r="D3277" s="108">
        <v>163623600</v>
      </c>
      <c r="E3277" s="17"/>
      <c r="F3277" s="14">
        <f>SUM(D3277/B3277)</f>
        <v>0.4641816106764528</v>
      </c>
    </row>
    <row r="3278" spans="1:6" ht="12.75">
      <c r="A3278" s="17" t="s">
        <v>2439</v>
      </c>
      <c r="B3278" s="108">
        <v>270559500</v>
      </c>
      <c r="C3278" s="108"/>
      <c r="D3278" s="108">
        <v>151158300</v>
      </c>
      <c r="E3278" s="17"/>
      <c r="F3278" s="14">
        <f>SUM(D3278/B3278)</f>
        <v>0.5586878302184917</v>
      </c>
    </row>
    <row r="3279" spans="1:6" ht="12.75">
      <c r="A3279" s="17"/>
      <c r="B3279" s="17"/>
      <c r="C3279" s="17"/>
      <c r="D3279" s="17"/>
      <c r="E3279" s="17"/>
      <c r="F3279" s="14"/>
    </row>
    <row r="3280" spans="1:6" ht="12.75">
      <c r="A3280" s="17"/>
      <c r="B3280" s="17"/>
      <c r="C3280" s="17"/>
      <c r="D3280" s="17"/>
      <c r="E3280" s="17"/>
      <c r="F3280" s="14"/>
    </row>
    <row r="3281" spans="1:6" ht="15.75">
      <c r="A3281" s="22" t="s">
        <v>2015</v>
      </c>
      <c r="B3281" s="35">
        <f>+B3218+B3226+B3235+B3242+B3250+B3258+B3262+B3274</f>
        <v>14162000400</v>
      </c>
      <c r="C3281" s="35"/>
      <c r="D3281" s="35">
        <f>+D3218+D3226+D3235+D3242+D3250+D3258+D3262+D3274</f>
        <v>7280463240</v>
      </c>
      <c r="E3281" s="35"/>
      <c r="F3281" s="10">
        <f>SUM(D3281/B3281)</f>
        <v>0.5140843831638361</v>
      </c>
    </row>
    <row r="3282" spans="1:6" ht="12.75">
      <c r="A3282" s="17"/>
      <c r="B3282" s="17"/>
      <c r="C3282" s="17"/>
      <c r="D3282" s="17"/>
      <c r="E3282" s="17"/>
      <c r="F3282" s="14"/>
    </row>
    <row r="3283" spans="1:6" ht="12.75">
      <c r="A3283" s="17"/>
      <c r="B3283" s="17"/>
      <c r="C3283" s="17"/>
      <c r="D3283" s="17"/>
      <c r="E3283" s="17"/>
      <c r="F3283" s="31"/>
    </row>
    <row r="3284" spans="1:5" ht="12.75">
      <c r="A3284" s="17" t="s">
        <v>2440</v>
      </c>
      <c r="B3284" s="17" t="s">
        <v>2441</v>
      </c>
      <c r="C3284" s="17"/>
      <c r="D3284" s="124" t="s">
        <v>2442</v>
      </c>
      <c r="E3284" s="128"/>
    </row>
    <row r="3285" spans="1:5" ht="12.75">
      <c r="A3285" s="17" t="s">
        <v>2443</v>
      </c>
      <c r="B3285" s="17" t="s">
        <v>2444</v>
      </c>
      <c r="C3285" s="17"/>
      <c r="D3285" s="124" t="s">
        <v>2442</v>
      </c>
      <c r="E3285" s="128"/>
    </row>
    <row r="3286" spans="1:6" ht="12.75">
      <c r="A3286" s="43" t="s">
        <v>731</v>
      </c>
      <c r="B3286" s="44"/>
      <c r="C3286" s="44"/>
      <c r="D3286" s="44"/>
      <c r="E3286" s="44"/>
      <c r="F3286" s="45"/>
    </row>
    <row r="3287" spans="1:6" ht="5.25" customHeight="1">
      <c r="A3287" s="46"/>
      <c r="B3287" s="11"/>
      <c r="C3287" s="11"/>
      <c r="D3287" s="11"/>
      <c r="E3287" s="11"/>
      <c r="F3287" s="42"/>
    </row>
    <row r="3288" spans="1:6" ht="12.75">
      <c r="A3288" s="19" t="s">
        <v>977</v>
      </c>
      <c r="B3288" s="5">
        <v>2005</v>
      </c>
      <c r="C3288" s="5" t="s">
        <v>978</v>
      </c>
      <c r="D3288" s="5">
        <v>2005</v>
      </c>
      <c r="E3288" s="19"/>
      <c r="F3288" s="47"/>
    </row>
    <row r="3289" spans="1:6" ht="13.5" thickBot="1">
      <c r="A3289" s="48" t="s">
        <v>979</v>
      </c>
      <c r="B3289" s="49" t="s">
        <v>980</v>
      </c>
      <c r="C3289" s="48"/>
      <c r="D3289" s="48" t="s">
        <v>981</v>
      </c>
      <c r="E3289" s="48"/>
      <c r="F3289" s="50" t="s">
        <v>982</v>
      </c>
    </row>
    <row r="3290" spans="1:6" ht="7.5" customHeight="1">
      <c r="A3290" s="11"/>
      <c r="B3290" s="13"/>
      <c r="C3290" s="13"/>
      <c r="D3290" s="13"/>
      <c r="E3290" s="11"/>
      <c r="F3290" s="42"/>
    </row>
    <row r="3291" spans="1:6" ht="12.75">
      <c r="A3291" s="8" t="s">
        <v>732</v>
      </c>
      <c r="B3291" s="35">
        <f>SUM(B3292:B3301)</f>
        <v>288294500</v>
      </c>
      <c r="C3291" s="35"/>
      <c r="D3291" s="35">
        <f>SUM(D3292:D3301)</f>
        <v>69335960</v>
      </c>
      <c r="E3291" s="35"/>
      <c r="F3291" s="10">
        <f aca="true" t="shared" si="111" ref="F3291:F3307">SUM(D3291/B3291)</f>
        <v>0.24050392914190177</v>
      </c>
    </row>
    <row r="3292" spans="1:6" ht="12.75">
      <c r="A3292" s="17" t="s">
        <v>733</v>
      </c>
      <c r="B3292" s="108">
        <v>9833200</v>
      </c>
      <c r="C3292" s="108"/>
      <c r="D3292" s="108">
        <v>2204550</v>
      </c>
      <c r="E3292" s="17"/>
      <c r="F3292" s="14">
        <f t="shared" si="111"/>
        <v>0.22419456535003865</v>
      </c>
    </row>
    <row r="3293" spans="1:6" ht="12.75">
      <c r="A3293" s="17" t="s">
        <v>2602</v>
      </c>
      <c r="B3293" s="108">
        <v>28156200</v>
      </c>
      <c r="C3293" s="108"/>
      <c r="D3293" s="108">
        <v>7684050</v>
      </c>
      <c r="E3293" s="17"/>
      <c r="F3293" s="14">
        <f t="shared" si="111"/>
        <v>0.27290792081317794</v>
      </c>
    </row>
    <row r="3294" spans="1:6" ht="12.75">
      <c r="A3294" s="17" t="s">
        <v>338</v>
      </c>
      <c r="B3294" s="108">
        <v>32467200</v>
      </c>
      <c r="C3294" s="108"/>
      <c r="D3294" s="108">
        <v>6971200</v>
      </c>
      <c r="E3294" s="17"/>
      <c r="F3294" s="14">
        <f t="shared" si="111"/>
        <v>0.2147151586832249</v>
      </c>
    </row>
    <row r="3295" spans="1:6" ht="12.75">
      <c r="A3295" s="17" t="s">
        <v>1549</v>
      </c>
      <c r="B3295" s="108">
        <v>13593800</v>
      </c>
      <c r="C3295" s="108"/>
      <c r="D3295" s="108">
        <v>3074900</v>
      </c>
      <c r="E3295" s="17"/>
      <c r="F3295" s="14">
        <f t="shared" si="111"/>
        <v>0.2261987082346364</v>
      </c>
    </row>
    <row r="3296" spans="1:6" ht="12.75">
      <c r="A3296" s="17" t="s">
        <v>2445</v>
      </c>
      <c r="B3296" s="108">
        <v>36442900</v>
      </c>
      <c r="C3296" s="108"/>
      <c r="D3296" s="108">
        <v>8901850</v>
      </c>
      <c r="E3296" s="17"/>
      <c r="F3296" s="14">
        <f t="shared" si="111"/>
        <v>0.2442684308877724</v>
      </c>
    </row>
    <row r="3297" spans="1:6" ht="12.75">
      <c r="A3297" s="17" t="s">
        <v>2446</v>
      </c>
      <c r="B3297" s="108">
        <v>58362300</v>
      </c>
      <c r="C3297" s="108"/>
      <c r="D3297" s="108">
        <v>13472350</v>
      </c>
      <c r="E3297" s="17"/>
      <c r="F3297" s="14">
        <f t="shared" si="111"/>
        <v>0.23083994290835008</v>
      </c>
    </row>
    <row r="3298" spans="1:6" ht="12.75">
      <c r="A3298" s="17" t="s">
        <v>2447</v>
      </c>
      <c r="B3298" s="108">
        <v>34722700</v>
      </c>
      <c r="C3298" s="108"/>
      <c r="D3298" s="108">
        <v>6528000</v>
      </c>
      <c r="E3298" s="17"/>
      <c r="F3298" s="14">
        <f t="shared" si="111"/>
        <v>0.1880038130675322</v>
      </c>
    </row>
    <row r="3299" spans="1:6" ht="12.75">
      <c r="A3299" s="17" t="s">
        <v>2086</v>
      </c>
      <c r="B3299" s="108">
        <v>23511500</v>
      </c>
      <c r="C3299" s="108"/>
      <c r="D3299" s="108">
        <v>6202100</v>
      </c>
      <c r="E3299" s="17"/>
      <c r="F3299" s="14">
        <f t="shared" si="111"/>
        <v>0.2637900601833145</v>
      </c>
    </row>
    <row r="3300" spans="1:6" ht="12.75">
      <c r="A3300" s="17" t="s">
        <v>2448</v>
      </c>
      <c r="B3300" s="108">
        <v>14087000</v>
      </c>
      <c r="C3300" s="108"/>
      <c r="D3300" s="108">
        <v>3376200</v>
      </c>
      <c r="E3300" s="17"/>
      <c r="F3300" s="14">
        <f t="shared" si="111"/>
        <v>0.23966777880315185</v>
      </c>
    </row>
    <row r="3301" spans="1:6" ht="12.75">
      <c r="A3301" s="17" t="s">
        <v>2449</v>
      </c>
      <c r="B3301" s="108">
        <v>37117700</v>
      </c>
      <c r="C3301" s="108"/>
      <c r="D3301" s="108">
        <v>10920760</v>
      </c>
      <c r="E3301" s="17"/>
      <c r="F3301" s="14">
        <f t="shared" si="111"/>
        <v>0.2942197388308004</v>
      </c>
    </row>
    <row r="3302" spans="1:6" ht="12.75">
      <c r="A3302" s="8" t="s">
        <v>2450</v>
      </c>
      <c r="B3302" s="35">
        <f>SUM(B3303:B3307)</f>
        <v>567166200</v>
      </c>
      <c r="C3302" s="35"/>
      <c r="D3302" s="35">
        <f>SUM(D3303:D3307)</f>
        <v>145863563</v>
      </c>
      <c r="E3302" s="35"/>
      <c r="F3302" s="10">
        <f t="shared" si="111"/>
        <v>0.2571795762864571</v>
      </c>
    </row>
    <row r="3303" spans="1:6" ht="12.75">
      <c r="A3303" s="17" t="s">
        <v>2451</v>
      </c>
      <c r="B3303" s="108">
        <v>29134800</v>
      </c>
      <c r="C3303" s="108"/>
      <c r="D3303" s="108">
        <v>5907400</v>
      </c>
      <c r="E3303" s="17"/>
      <c r="F3303" s="14">
        <f t="shared" si="111"/>
        <v>0.20276095940250147</v>
      </c>
    </row>
    <row r="3304" spans="1:6" ht="12.75">
      <c r="A3304" s="17" t="s">
        <v>2452</v>
      </c>
      <c r="B3304" s="108">
        <v>216664100</v>
      </c>
      <c r="C3304" s="108"/>
      <c r="D3304" s="108">
        <v>62736450</v>
      </c>
      <c r="E3304" s="17"/>
      <c r="F3304" s="14">
        <f t="shared" si="111"/>
        <v>0.2895562762820421</v>
      </c>
    </row>
    <row r="3305" spans="1:6" ht="12.75">
      <c r="A3305" s="17" t="s">
        <v>2453</v>
      </c>
      <c r="B3305" s="108">
        <v>79980800</v>
      </c>
      <c r="C3305" s="108"/>
      <c r="D3305" s="108">
        <v>21416600</v>
      </c>
      <c r="E3305" s="17"/>
      <c r="F3305" s="14">
        <f t="shared" si="111"/>
        <v>0.2677717652236537</v>
      </c>
    </row>
    <row r="3306" spans="1:6" ht="12.75">
      <c r="A3306" s="17" t="s">
        <v>2454</v>
      </c>
      <c r="B3306" s="108">
        <v>80303500</v>
      </c>
      <c r="C3306" s="108"/>
      <c r="D3306" s="108">
        <v>21939520</v>
      </c>
      <c r="E3306" s="17"/>
      <c r="F3306" s="14">
        <f t="shared" si="111"/>
        <v>0.27320751897488904</v>
      </c>
    </row>
    <row r="3307" spans="1:6" ht="12.75">
      <c r="A3307" s="17" t="s">
        <v>2455</v>
      </c>
      <c r="B3307" s="108">
        <v>161083000</v>
      </c>
      <c r="C3307" s="108"/>
      <c r="D3307" s="108">
        <v>33863593</v>
      </c>
      <c r="E3307" s="17"/>
      <c r="F3307" s="14">
        <f t="shared" si="111"/>
        <v>0.2102244991712347</v>
      </c>
    </row>
    <row r="3308" spans="1:6" ht="12.75">
      <c r="A3308" s="38" t="s">
        <v>2456</v>
      </c>
      <c r="B3308" s="29"/>
      <c r="C3308" s="29"/>
      <c r="D3308" s="29"/>
      <c r="E3308" s="17"/>
      <c r="F3308" s="14"/>
    </row>
    <row r="3309" spans="1:6" ht="12.75">
      <c r="A3309" s="8" t="s">
        <v>64</v>
      </c>
      <c r="B3309" s="35">
        <f>SUM(B3310:B3314)</f>
        <v>217385200</v>
      </c>
      <c r="C3309" s="35"/>
      <c r="D3309" s="35">
        <f>SUM(D3310:D3314)</f>
        <v>69669280</v>
      </c>
      <c r="E3309" s="35"/>
      <c r="F3309" s="10">
        <f aca="true" t="shared" si="112" ref="F3309:F3314">SUM(D3309/B3309)</f>
        <v>0.32048768729425925</v>
      </c>
    </row>
    <row r="3310" spans="1:6" ht="12.75">
      <c r="A3310" s="17" t="s">
        <v>2457</v>
      </c>
      <c r="B3310" s="108">
        <v>44417700</v>
      </c>
      <c r="C3310" s="123"/>
      <c r="D3310" s="108">
        <v>13172300</v>
      </c>
      <c r="E3310" s="17"/>
      <c r="F3310" s="14">
        <f t="shared" si="112"/>
        <v>0.2965552020928594</v>
      </c>
    </row>
    <row r="3311" spans="1:6" ht="12.75">
      <c r="A3311" s="17" t="s">
        <v>2458</v>
      </c>
      <c r="B3311" s="108">
        <v>12437200</v>
      </c>
      <c r="C3311" s="108"/>
      <c r="D3311" s="108">
        <v>2731450</v>
      </c>
      <c r="E3311" s="17"/>
      <c r="F3311" s="14">
        <f t="shared" si="112"/>
        <v>0.2196193677033416</v>
      </c>
    </row>
    <row r="3312" spans="1:6" ht="12.75">
      <c r="A3312" s="17" t="s">
        <v>65</v>
      </c>
      <c r="B3312" s="108">
        <v>76712500</v>
      </c>
      <c r="C3312" s="108"/>
      <c r="D3312" s="108">
        <v>26045650</v>
      </c>
      <c r="E3312" s="17"/>
      <c r="F3312" s="14">
        <f t="shared" si="112"/>
        <v>0.33952289392211177</v>
      </c>
    </row>
    <row r="3313" spans="1:6" ht="12.75">
      <c r="A3313" s="17" t="s">
        <v>66</v>
      </c>
      <c r="B3313" s="108">
        <v>83592300</v>
      </c>
      <c r="C3313" s="108"/>
      <c r="D3313" s="108">
        <v>27602690</v>
      </c>
      <c r="E3313" s="17"/>
      <c r="F3313" s="14">
        <f t="shared" si="112"/>
        <v>0.3302061314259806</v>
      </c>
    </row>
    <row r="3314" spans="1:6" ht="12.75">
      <c r="A3314" s="17" t="s">
        <v>2459</v>
      </c>
      <c r="B3314" s="108">
        <v>225500</v>
      </c>
      <c r="C3314" s="108"/>
      <c r="D3314" s="108">
        <v>117190</v>
      </c>
      <c r="E3314" s="17"/>
      <c r="F3314" s="14">
        <f t="shared" si="112"/>
        <v>0.5196895787139689</v>
      </c>
    </row>
    <row r="3315" spans="1:6" ht="12.75">
      <c r="A3315" s="38" t="s">
        <v>2460</v>
      </c>
      <c r="B3315" s="29"/>
      <c r="C3315" s="29"/>
      <c r="D3315" s="29"/>
      <c r="E3315" s="17"/>
      <c r="F3315" s="14"/>
    </row>
    <row r="3316" spans="1:6" ht="12.75">
      <c r="A3316" s="8" t="s">
        <v>2461</v>
      </c>
      <c r="B3316" s="35">
        <f>SUM(B3317:B3320)</f>
        <v>363106800</v>
      </c>
      <c r="C3316" s="35"/>
      <c r="D3316" s="35">
        <f>SUM(D3317:D3320)</f>
        <v>107674630</v>
      </c>
      <c r="E3316" s="35"/>
      <c r="F3316" s="10">
        <f aca="true" t="shared" si="113" ref="F3316:F3334">SUM(D3316/B3316)</f>
        <v>0.2965370794488013</v>
      </c>
    </row>
    <row r="3317" spans="1:6" ht="12.75">
      <c r="A3317" s="17" t="s">
        <v>2462</v>
      </c>
      <c r="B3317" s="108">
        <v>170020700</v>
      </c>
      <c r="C3317" s="108"/>
      <c r="D3317" s="108">
        <v>48123700</v>
      </c>
      <c r="E3317" s="17"/>
      <c r="F3317" s="14">
        <f t="shared" si="113"/>
        <v>0.2830461232073506</v>
      </c>
    </row>
    <row r="3318" spans="1:6" ht="12.75">
      <c r="A3318" s="17" t="s">
        <v>2463</v>
      </c>
      <c r="B3318" s="108">
        <v>16382800</v>
      </c>
      <c r="C3318" s="108"/>
      <c r="D3318" s="108">
        <v>4568600</v>
      </c>
      <c r="E3318" s="17"/>
      <c r="F3318" s="14">
        <f t="shared" si="113"/>
        <v>0.2788656395732109</v>
      </c>
    </row>
    <row r="3319" spans="1:6" ht="12.75">
      <c r="A3319" s="17" t="s">
        <v>2464</v>
      </c>
      <c r="B3319" s="108">
        <v>82765700</v>
      </c>
      <c r="C3319" s="108"/>
      <c r="D3319" s="108">
        <v>30573050</v>
      </c>
      <c r="E3319" s="17"/>
      <c r="F3319" s="14">
        <f t="shared" si="113"/>
        <v>0.36939275569468993</v>
      </c>
    </row>
    <row r="3320" spans="1:6" ht="12.75">
      <c r="A3320" s="17" t="s">
        <v>2465</v>
      </c>
      <c r="B3320" s="108">
        <v>93937600</v>
      </c>
      <c r="C3320" s="108"/>
      <c r="D3320" s="108">
        <v>24409280</v>
      </c>
      <c r="E3320" s="17"/>
      <c r="F3320" s="14">
        <f t="shared" si="113"/>
        <v>0.25984568479501285</v>
      </c>
    </row>
    <row r="3321" spans="1:6" ht="12.75">
      <c r="A3321" s="8" t="s">
        <v>2466</v>
      </c>
      <c r="B3321" s="35">
        <f>SUM(B3322:B3327)</f>
        <v>664196200</v>
      </c>
      <c r="C3321" s="35"/>
      <c r="D3321" s="35">
        <f>SUM(D3322:D3327)</f>
        <v>180134450</v>
      </c>
      <c r="E3321" s="35"/>
      <c r="F3321" s="10">
        <f t="shared" si="113"/>
        <v>0.2712066856148831</v>
      </c>
    </row>
    <row r="3322" spans="1:6" ht="12.75">
      <c r="A3322" s="17" t="s">
        <v>2467</v>
      </c>
      <c r="B3322" s="108">
        <v>111751600</v>
      </c>
      <c r="C3322" s="108"/>
      <c r="D3322" s="108">
        <v>27827750</v>
      </c>
      <c r="E3322" s="17"/>
      <c r="F3322" s="14">
        <f t="shared" si="113"/>
        <v>0.24901433178585364</v>
      </c>
    </row>
    <row r="3323" spans="1:6" ht="12.75">
      <c r="A3323" s="17" t="s">
        <v>2468</v>
      </c>
      <c r="B3323" s="108">
        <v>156908700</v>
      </c>
      <c r="C3323" s="108"/>
      <c r="D3323" s="108">
        <v>41547350</v>
      </c>
      <c r="E3323" s="17"/>
      <c r="F3323" s="14">
        <f t="shared" si="113"/>
        <v>0.2647867836518944</v>
      </c>
    </row>
    <row r="3324" spans="1:6" ht="12.75">
      <c r="A3324" s="17" t="s">
        <v>2469</v>
      </c>
      <c r="B3324" s="108">
        <v>92579000</v>
      </c>
      <c r="C3324" s="108"/>
      <c r="D3324" s="108">
        <v>21691450</v>
      </c>
      <c r="E3324" s="17"/>
      <c r="F3324" s="14">
        <f t="shared" si="113"/>
        <v>0.23430205554175354</v>
      </c>
    </row>
    <row r="3325" spans="1:6" ht="12.75">
      <c r="A3325" s="17" t="s">
        <v>2470</v>
      </c>
      <c r="B3325" s="108">
        <v>12446800</v>
      </c>
      <c r="C3325" s="108"/>
      <c r="D3325" s="108">
        <v>2590900</v>
      </c>
      <c r="E3325" s="17"/>
      <c r="F3325" s="14">
        <f t="shared" si="113"/>
        <v>0.20815792010797957</v>
      </c>
    </row>
    <row r="3326" spans="1:6" ht="12.75">
      <c r="A3326" s="17" t="s">
        <v>2471</v>
      </c>
      <c r="B3326" s="108">
        <v>191156300</v>
      </c>
      <c r="C3326" s="108"/>
      <c r="D3326" s="108">
        <v>59372150</v>
      </c>
      <c r="E3326" s="17"/>
      <c r="F3326" s="14">
        <f t="shared" si="113"/>
        <v>0.3105947855236788</v>
      </c>
    </row>
    <row r="3327" spans="1:6" ht="12.75">
      <c r="A3327" s="17" t="s">
        <v>2472</v>
      </c>
      <c r="B3327" s="108">
        <v>99353800</v>
      </c>
      <c r="C3327" s="108"/>
      <c r="D3327" s="108">
        <v>27104850</v>
      </c>
      <c r="E3327" s="17"/>
      <c r="F3327" s="14">
        <f t="shared" si="113"/>
        <v>0.2728114073140635</v>
      </c>
    </row>
    <row r="3328" spans="1:6" ht="12.75">
      <c r="A3328" s="8" t="s">
        <v>2473</v>
      </c>
      <c r="B3328" s="35">
        <f>SUM(B3329:B3338)</f>
        <v>426179000</v>
      </c>
      <c r="C3328" s="35"/>
      <c r="D3328" s="35">
        <f>SUM(D3329:D3338)</f>
        <v>94838655</v>
      </c>
      <c r="E3328" s="35"/>
      <c r="F3328" s="10">
        <f t="shared" si="113"/>
        <v>0.22253244528707422</v>
      </c>
    </row>
    <row r="3329" spans="1:6" ht="12.75">
      <c r="A3329" s="17" t="s">
        <v>2685</v>
      </c>
      <c r="B3329" s="108">
        <v>145456800</v>
      </c>
      <c r="C3329" s="108"/>
      <c r="D3329" s="108">
        <v>36796640</v>
      </c>
      <c r="E3329" s="17"/>
      <c r="F3329" s="14">
        <f t="shared" si="113"/>
        <v>0.25297297891882675</v>
      </c>
    </row>
    <row r="3330" spans="1:6" ht="12.75">
      <c r="A3330" s="17" t="s">
        <v>1321</v>
      </c>
      <c r="B3330" s="108">
        <v>74212900</v>
      </c>
      <c r="C3330" s="108"/>
      <c r="D3330" s="108">
        <v>16665575</v>
      </c>
      <c r="E3330" s="17"/>
      <c r="F3330" s="14">
        <f t="shared" si="113"/>
        <v>0.22456439513885051</v>
      </c>
    </row>
    <row r="3331" spans="1:6" ht="12.75">
      <c r="A3331" s="17" t="s">
        <v>2474</v>
      </c>
      <c r="B3331" s="108">
        <v>6712000</v>
      </c>
      <c r="C3331" s="108"/>
      <c r="D3331" s="108">
        <v>1578550</v>
      </c>
      <c r="E3331" s="17"/>
      <c r="F3331" s="14">
        <f t="shared" si="113"/>
        <v>0.23518325387365913</v>
      </c>
    </row>
    <row r="3332" spans="1:6" ht="12.75">
      <c r="A3332" s="17" t="s">
        <v>2475</v>
      </c>
      <c r="B3332" s="108">
        <v>20351400</v>
      </c>
      <c r="C3332" s="108"/>
      <c r="D3332" s="108">
        <v>5097900</v>
      </c>
      <c r="E3332" s="17"/>
      <c r="F3332" s="14">
        <f t="shared" si="113"/>
        <v>0.25049382352074057</v>
      </c>
    </row>
    <row r="3333" spans="1:6" ht="12.75">
      <c r="A3333" s="17" t="s">
        <v>2476</v>
      </c>
      <c r="B3333" s="108">
        <v>60865900</v>
      </c>
      <c r="C3333" s="108"/>
      <c r="D3333" s="108">
        <v>15812550</v>
      </c>
      <c r="E3333" s="17"/>
      <c r="F3333" s="14">
        <f t="shared" si="113"/>
        <v>0.25979325040786383</v>
      </c>
    </row>
    <row r="3334" spans="1:6" ht="12.75">
      <c r="A3334" s="17" t="s">
        <v>2477</v>
      </c>
      <c r="B3334" s="108">
        <v>48941300</v>
      </c>
      <c r="C3334" s="108"/>
      <c r="D3334" s="108">
        <v>6907250</v>
      </c>
      <c r="E3334" s="17"/>
      <c r="F3334" s="14">
        <f t="shared" si="113"/>
        <v>0.1411333577162846</v>
      </c>
    </row>
    <row r="3335" spans="1:6" ht="12.75">
      <c r="A3335" s="38" t="s">
        <v>1594</v>
      </c>
      <c r="B3335" s="108"/>
      <c r="C3335" s="108"/>
      <c r="D3335" s="108"/>
      <c r="E3335" s="17"/>
      <c r="F3335" s="14"/>
    </row>
    <row r="3336" spans="1:6" ht="12.75">
      <c r="A3336" s="17" t="s">
        <v>2860</v>
      </c>
      <c r="B3336" s="108">
        <v>39979200</v>
      </c>
      <c r="C3336" s="108"/>
      <c r="D3336" s="108">
        <v>5867670</v>
      </c>
      <c r="E3336" s="17"/>
      <c r="F3336" s="14">
        <f>SUM(D3336/B3336)</f>
        <v>0.14676806939608597</v>
      </c>
    </row>
    <row r="3337" spans="1:6" ht="12.75">
      <c r="A3337" s="38" t="s">
        <v>1594</v>
      </c>
      <c r="B3337" s="108"/>
      <c r="C3337" s="108"/>
      <c r="D3337" s="108"/>
      <c r="E3337" s="17"/>
      <c r="F3337" s="14"/>
    </row>
    <row r="3338" spans="1:6" ht="12.75">
      <c r="A3338" s="17" t="s">
        <v>1882</v>
      </c>
      <c r="B3338" s="108">
        <v>29659500</v>
      </c>
      <c r="C3338" s="108"/>
      <c r="D3338" s="108">
        <v>6112520</v>
      </c>
      <c r="E3338" s="17"/>
      <c r="F3338" s="14">
        <f>SUM(D3338/B3338)</f>
        <v>0.20608978573475614</v>
      </c>
    </row>
    <row r="3339" spans="1:6" ht="12.75">
      <c r="A3339" s="38" t="s">
        <v>2456</v>
      </c>
      <c r="B3339" s="29"/>
      <c r="C3339" s="29"/>
      <c r="D3339" s="29"/>
      <c r="E3339" s="17"/>
      <c r="F3339" s="14"/>
    </row>
    <row r="3340" spans="1:6" ht="15.75">
      <c r="A3340" s="22" t="s">
        <v>2015</v>
      </c>
      <c r="B3340" s="35">
        <f>+B3291+B3302+B3309+B3316+B3321+B3328</f>
        <v>2526327900</v>
      </c>
      <c r="C3340" s="35"/>
      <c r="D3340" s="35">
        <f>+D3291+D3302+D3309+D3316+D3321+D3328</f>
        <v>667516538</v>
      </c>
      <c r="E3340" s="35"/>
      <c r="F3340" s="10">
        <f>SUM(D3340/B3340)</f>
        <v>0.26422402966772446</v>
      </c>
    </row>
    <row r="3341" spans="1:6" ht="6.75" customHeight="1">
      <c r="A3341" s="22"/>
      <c r="B3341" s="35"/>
      <c r="C3341" s="35"/>
      <c r="D3341" s="35"/>
      <c r="E3341" s="35"/>
      <c r="F3341" s="10"/>
    </row>
    <row r="3342" spans="1:6" ht="12.75">
      <c r="A3342" s="17" t="s">
        <v>1595</v>
      </c>
      <c r="B3342" s="17" t="s">
        <v>1596</v>
      </c>
      <c r="C3342" s="17"/>
      <c r="D3342" s="17"/>
      <c r="E3342" s="126" t="s">
        <v>2977</v>
      </c>
      <c r="F3342" s="128"/>
    </row>
    <row r="3343" spans="1:6" ht="12.75">
      <c r="A3343" s="17" t="s">
        <v>1597</v>
      </c>
      <c r="B3343" s="17" t="s">
        <v>1598</v>
      </c>
      <c r="C3343" s="17"/>
      <c r="D3343" s="17"/>
      <c r="E3343" s="126" t="s">
        <v>375</v>
      </c>
      <c r="F3343" s="128"/>
    </row>
    <row r="3344" spans="1:6" ht="12.75">
      <c r="A3344" s="17" t="s">
        <v>184</v>
      </c>
      <c r="B3344" s="17" t="s">
        <v>1598</v>
      </c>
      <c r="C3344" s="17"/>
      <c r="D3344" s="59"/>
      <c r="E3344" s="126" t="s">
        <v>375</v>
      </c>
      <c r="F3344" s="128"/>
    </row>
    <row r="3346" spans="1:6" ht="12.75">
      <c r="A3346" s="43" t="s">
        <v>1599</v>
      </c>
      <c r="B3346" s="44"/>
      <c r="C3346" s="44"/>
      <c r="D3346" s="44"/>
      <c r="E3346" s="44"/>
      <c r="F3346" s="45"/>
    </row>
    <row r="3347" spans="1:6" ht="12.75">
      <c r="A3347" s="46"/>
      <c r="B3347" s="11"/>
      <c r="C3347" s="11"/>
      <c r="D3347" s="11"/>
      <c r="E3347" s="11"/>
      <c r="F3347" s="42"/>
    </row>
    <row r="3348" spans="1:6" ht="12.75">
      <c r="A3348" s="19" t="s">
        <v>977</v>
      </c>
      <c r="B3348" s="5">
        <v>2005</v>
      </c>
      <c r="C3348" s="5" t="s">
        <v>978</v>
      </c>
      <c r="D3348" s="5">
        <v>2005</v>
      </c>
      <c r="E3348" s="19"/>
      <c r="F3348" s="47"/>
    </row>
    <row r="3349" spans="1:6" ht="13.5" thickBot="1">
      <c r="A3349" s="48" t="s">
        <v>979</v>
      </c>
      <c r="B3349" s="49" t="s">
        <v>980</v>
      </c>
      <c r="C3349" s="48"/>
      <c r="D3349" s="48" t="s">
        <v>981</v>
      </c>
      <c r="E3349" s="48"/>
      <c r="F3349" s="50" t="s">
        <v>982</v>
      </c>
    </row>
    <row r="3350" spans="1:6" ht="12.75">
      <c r="A3350" s="11"/>
      <c r="B3350" s="13"/>
      <c r="C3350" s="13"/>
      <c r="D3350" s="13"/>
      <c r="E3350" s="11"/>
      <c r="F3350" s="42"/>
    </row>
    <row r="3351" spans="1:6" ht="12.75">
      <c r="A3351" s="8" t="s">
        <v>1600</v>
      </c>
      <c r="B3351" s="35">
        <f>SUM(B3352:B3357)</f>
        <v>219512000</v>
      </c>
      <c r="C3351" s="35"/>
      <c r="D3351" s="35">
        <f>SUM(D3352:D3357)</f>
        <v>221220320</v>
      </c>
      <c r="E3351" s="35"/>
      <c r="F3351" s="10">
        <f aca="true" t="shared" si="114" ref="F3351:F3357">SUM(D3351/B3351)</f>
        <v>1.0077823535843142</v>
      </c>
    </row>
    <row r="3352" spans="1:6" ht="12.75">
      <c r="A3352" s="17" t="s">
        <v>2916</v>
      </c>
      <c r="B3352" s="108">
        <v>49571800</v>
      </c>
      <c r="C3352" s="108"/>
      <c r="D3352" s="108">
        <v>49518280</v>
      </c>
      <c r="E3352" s="17"/>
      <c r="F3352" s="14">
        <f t="shared" si="114"/>
        <v>0.9989203539108928</v>
      </c>
    </row>
    <row r="3353" spans="1:6" ht="12.75">
      <c r="A3353" s="17" t="s">
        <v>1601</v>
      </c>
      <c r="B3353" s="108">
        <v>28741100</v>
      </c>
      <c r="C3353" s="108"/>
      <c r="D3353" s="108">
        <v>33646240</v>
      </c>
      <c r="E3353" s="17"/>
      <c r="F3353" s="14">
        <f t="shared" si="114"/>
        <v>1.170666397597865</v>
      </c>
    </row>
    <row r="3354" spans="1:6" ht="12.75">
      <c r="A3354" s="17" t="s">
        <v>1602</v>
      </c>
      <c r="B3354" s="108">
        <v>43283200</v>
      </c>
      <c r="C3354" s="108"/>
      <c r="D3354" s="108">
        <v>46286750</v>
      </c>
      <c r="E3354" s="17"/>
      <c r="F3354" s="14">
        <f t="shared" si="114"/>
        <v>1.0693929746414312</v>
      </c>
    </row>
    <row r="3355" spans="1:6" ht="12.75">
      <c r="A3355" s="17" t="s">
        <v>1603</v>
      </c>
      <c r="B3355" s="108">
        <v>23993000</v>
      </c>
      <c r="C3355" s="108"/>
      <c r="D3355" s="108">
        <v>30426600</v>
      </c>
      <c r="E3355" s="17"/>
      <c r="F3355" s="14">
        <f t="shared" si="114"/>
        <v>1.2681448755887135</v>
      </c>
    </row>
    <row r="3356" spans="1:6" ht="12.75">
      <c r="A3356" s="17" t="s">
        <v>753</v>
      </c>
      <c r="B3356" s="108">
        <v>47921500</v>
      </c>
      <c r="C3356" s="108"/>
      <c r="D3356" s="108">
        <v>56622880</v>
      </c>
      <c r="E3356" s="17"/>
      <c r="F3356" s="14">
        <f t="shared" si="114"/>
        <v>1.1815757019291968</v>
      </c>
    </row>
    <row r="3357" spans="1:6" ht="12.75">
      <c r="A3357" s="17" t="s">
        <v>2916</v>
      </c>
      <c r="B3357" s="108">
        <v>26001400</v>
      </c>
      <c r="C3357" s="108"/>
      <c r="D3357" s="108">
        <v>4719570</v>
      </c>
      <c r="E3357" s="17"/>
      <c r="F3357" s="14">
        <f t="shared" si="114"/>
        <v>0.18151214934580445</v>
      </c>
    </row>
    <row r="3358" spans="1:6" ht="12.75">
      <c r="A3358" s="38" t="s">
        <v>1604</v>
      </c>
      <c r="B3358" s="29"/>
      <c r="C3358" s="29"/>
      <c r="D3358" s="29"/>
      <c r="E3358" s="17"/>
      <c r="F3358" s="14"/>
    </row>
    <row r="3359" spans="1:6" ht="12.75">
      <c r="A3359" s="8" t="s">
        <v>1605</v>
      </c>
      <c r="B3359" s="35">
        <f>SUM(B3360:B3365)</f>
        <v>261352600</v>
      </c>
      <c r="C3359" s="35"/>
      <c r="D3359" s="35">
        <f>SUM(D3360:D3365)</f>
        <v>294589440</v>
      </c>
      <c r="E3359" s="35"/>
      <c r="F3359" s="10">
        <f aca="true" t="shared" si="115" ref="F3359:F3374">SUM(D3359/B3359)</f>
        <v>1.1271724099932428</v>
      </c>
    </row>
    <row r="3360" spans="1:6" ht="12.75">
      <c r="A3360" s="17" t="s">
        <v>2097</v>
      </c>
      <c r="B3360" s="108">
        <v>47485900</v>
      </c>
      <c r="C3360" s="108"/>
      <c r="D3360" s="108">
        <v>50810970</v>
      </c>
      <c r="E3360" s="17"/>
      <c r="F3360" s="14">
        <f t="shared" si="115"/>
        <v>1.0700222592390582</v>
      </c>
    </row>
    <row r="3361" spans="1:6" ht="12.75">
      <c r="A3361" s="17" t="s">
        <v>1654</v>
      </c>
      <c r="B3361" s="108">
        <v>29661400</v>
      </c>
      <c r="C3361" s="108"/>
      <c r="D3361" s="108">
        <v>33150080</v>
      </c>
      <c r="E3361" s="17"/>
      <c r="F3361" s="14">
        <f t="shared" si="115"/>
        <v>1.1176168353482978</v>
      </c>
    </row>
    <row r="3362" spans="1:6" ht="12.75">
      <c r="A3362" s="17" t="s">
        <v>2210</v>
      </c>
      <c r="B3362" s="108">
        <v>58800400</v>
      </c>
      <c r="C3362" s="108"/>
      <c r="D3362" s="108">
        <v>64797380</v>
      </c>
      <c r="E3362" s="17"/>
      <c r="F3362" s="14">
        <f t="shared" si="115"/>
        <v>1.101988761981211</v>
      </c>
    </row>
    <row r="3363" spans="1:6" ht="12.75">
      <c r="A3363" s="17" t="s">
        <v>856</v>
      </c>
      <c r="B3363" s="108">
        <v>33087900</v>
      </c>
      <c r="C3363" s="108"/>
      <c r="D3363" s="108">
        <v>34718600</v>
      </c>
      <c r="E3363" s="17"/>
      <c r="F3363" s="14">
        <f t="shared" si="115"/>
        <v>1.0492838771877333</v>
      </c>
    </row>
    <row r="3364" spans="1:6" ht="12.75">
      <c r="A3364" s="17" t="s">
        <v>1666</v>
      </c>
      <c r="B3364" s="108">
        <v>33551100</v>
      </c>
      <c r="C3364" s="103"/>
      <c r="D3364" s="108">
        <v>40182810</v>
      </c>
      <c r="E3364" s="17"/>
      <c r="F3364" s="14">
        <f t="shared" si="115"/>
        <v>1.1976599873029499</v>
      </c>
    </row>
    <row r="3365" spans="1:6" ht="12.75">
      <c r="A3365" s="17" t="s">
        <v>2666</v>
      </c>
      <c r="B3365" s="108">
        <v>58765900</v>
      </c>
      <c r="C3365" s="108"/>
      <c r="D3365" s="108">
        <v>70929600</v>
      </c>
      <c r="E3365" s="17"/>
      <c r="F3365" s="14">
        <f t="shared" si="115"/>
        <v>1.206985683874492</v>
      </c>
    </row>
    <row r="3366" spans="1:6" ht="12.75">
      <c r="A3366" s="8" t="s">
        <v>1667</v>
      </c>
      <c r="B3366" s="35">
        <f>SUM(B3367:B3374)</f>
        <v>511280100</v>
      </c>
      <c r="C3366" s="35"/>
      <c r="D3366" s="35">
        <f>SUM(D3367:D3374)</f>
        <v>587824960</v>
      </c>
      <c r="E3366" s="35"/>
      <c r="F3366" s="10">
        <f t="shared" si="115"/>
        <v>1.1497121832044706</v>
      </c>
    </row>
    <row r="3367" spans="1:6" ht="12.75">
      <c r="A3367" s="17" t="s">
        <v>1668</v>
      </c>
      <c r="B3367" s="108">
        <v>32133600</v>
      </c>
      <c r="C3367" s="108"/>
      <c r="D3367" s="108">
        <v>40840020</v>
      </c>
      <c r="E3367" s="17"/>
      <c r="F3367" s="14">
        <f t="shared" si="115"/>
        <v>1.270944431996415</v>
      </c>
    </row>
    <row r="3368" spans="1:6" ht="12.75">
      <c r="A3368" s="17" t="s">
        <v>1669</v>
      </c>
      <c r="B3368" s="108">
        <v>82112500</v>
      </c>
      <c r="C3368" s="108"/>
      <c r="D3368" s="108">
        <v>93175500</v>
      </c>
      <c r="E3368" s="17"/>
      <c r="F3368" s="14">
        <f t="shared" si="115"/>
        <v>1.1347297914446643</v>
      </c>
    </row>
    <row r="3369" spans="1:6" ht="12.75">
      <c r="A3369" s="17" t="s">
        <v>1670</v>
      </c>
      <c r="B3369" s="108">
        <v>3480100</v>
      </c>
      <c r="C3369" s="108"/>
      <c r="D3369" s="108">
        <v>4453450</v>
      </c>
      <c r="E3369" s="17"/>
      <c r="F3369" s="14">
        <f t="shared" si="115"/>
        <v>1.2796902387862419</v>
      </c>
    </row>
    <row r="3370" spans="1:6" ht="12.75">
      <c r="A3370" s="17" t="s">
        <v>663</v>
      </c>
      <c r="B3370" s="108">
        <v>110449600</v>
      </c>
      <c r="C3370" s="108"/>
      <c r="D3370" s="108">
        <v>131873910</v>
      </c>
      <c r="E3370" s="17"/>
      <c r="F3370" s="14">
        <f t="shared" si="115"/>
        <v>1.1939736314119744</v>
      </c>
    </row>
    <row r="3371" spans="1:6" ht="12.75">
      <c r="A3371" s="17" t="s">
        <v>1671</v>
      </c>
      <c r="B3371" s="108">
        <v>103635200</v>
      </c>
      <c r="C3371" s="108"/>
      <c r="D3371" s="108">
        <v>122221930</v>
      </c>
      <c r="E3371" s="17"/>
      <c r="F3371" s="14">
        <f t="shared" si="115"/>
        <v>1.179347654078923</v>
      </c>
    </row>
    <row r="3372" spans="1:6" ht="12.75">
      <c r="A3372" s="17" t="s">
        <v>1672</v>
      </c>
      <c r="B3372" s="108">
        <v>49226400</v>
      </c>
      <c r="C3372" s="108"/>
      <c r="D3372" s="108">
        <v>56864420</v>
      </c>
      <c r="E3372" s="17"/>
      <c r="F3372" s="14">
        <f t="shared" si="115"/>
        <v>1.1551610517933466</v>
      </c>
    </row>
    <row r="3373" spans="1:6" ht="12.75">
      <c r="A3373" s="17" t="s">
        <v>1673</v>
      </c>
      <c r="B3373" s="108">
        <v>118188100</v>
      </c>
      <c r="C3373" s="108"/>
      <c r="D3373" s="108">
        <v>127590630</v>
      </c>
      <c r="E3373" s="17"/>
      <c r="F3373" s="14">
        <f t="shared" si="115"/>
        <v>1.079555640542491</v>
      </c>
    </row>
    <row r="3374" spans="1:6" ht="12.75">
      <c r="A3374" s="17" t="s">
        <v>1674</v>
      </c>
      <c r="B3374" s="108">
        <v>12054600</v>
      </c>
      <c r="C3374" s="108"/>
      <c r="D3374" s="108">
        <v>10805100</v>
      </c>
      <c r="E3374" s="17"/>
      <c r="F3374" s="14">
        <f t="shared" si="115"/>
        <v>0.8963466228659599</v>
      </c>
    </row>
    <row r="3375" spans="1:6" ht="12.75">
      <c r="A3375" s="38" t="s">
        <v>1675</v>
      </c>
      <c r="B3375" s="29"/>
      <c r="C3375" s="29"/>
      <c r="D3375" s="29"/>
      <c r="E3375" s="17"/>
      <c r="F3375" s="14"/>
    </row>
    <row r="3376" spans="1:6" ht="12.75">
      <c r="A3376" s="8" t="s">
        <v>1676</v>
      </c>
      <c r="B3376" s="35">
        <f>SUM(B3377:B3388)</f>
        <v>720614100</v>
      </c>
      <c r="C3376" s="35"/>
      <c r="D3376" s="35">
        <f>SUM(D3377:D3388)</f>
        <v>797374510</v>
      </c>
      <c r="E3376" s="35"/>
      <c r="F3376" s="10">
        <f aca="true" t="shared" si="116" ref="F3376:F3388">SUM(D3376/B3376)</f>
        <v>1.106520827166718</v>
      </c>
    </row>
    <row r="3377" spans="1:6" ht="12.75">
      <c r="A3377" s="17" t="s">
        <v>1677</v>
      </c>
      <c r="B3377" s="108">
        <v>5945400</v>
      </c>
      <c r="C3377" s="108"/>
      <c r="D3377" s="108">
        <v>7260260</v>
      </c>
      <c r="E3377" s="17"/>
      <c r="F3377" s="14">
        <f t="shared" si="116"/>
        <v>1.2211558515827363</v>
      </c>
    </row>
    <row r="3378" spans="1:6" ht="12.75">
      <c r="A3378" s="17" t="s">
        <v>1678</v>
      </c>
      <c r="B3378" s="108">
        <v>36724800</v>
      </c>
      <c r="C3378" s="108"/>
      <c r="D3378" s="108">
        <v>45365210</v>
      </c>
      <c r="E3378" s="17"/>
      <c r="F3378" s="14">
        <f t="shared" si="116"/>
        <v>1.2352745283840891</v>
      </c>
    </row>
    <row r="3379" spans="1:6" ht="12.75">
      <c r="A3379" s="17" t="s">
        <v>1679</v>
      </c>
      <c r="B3379" s="108">
        <v>194014100</v>
      </c>
      <c r="C3379" s="108"/>
      <c r="D3379" s="108">
        <v>215895470</v>
      </c>
      <c r="E3379" s="17"/>
      <c r="F3379" s="14">
        <f t="shared" si="116"/>
        <v>1.1127823699411539</v>
      </c>
    </row>
    <row r="3380" spans="1:6" ht="12.75">
      <c r="A3380" s="17" t="s">
        <v>627</v>
      </c>
      <c r="B3380" s="108">
        <v>94365800</v>
      </c>
      <c r="C3380" s="108"/>
      <c r="D3380" s="108">
        <v>103184640</v>
      </c>
      <c r="E3380" s="17"/>
      <c r="F3380" s="14">
        <f t="shared" si="116"/>
        <v>1.0934537724472213</v>
      </c>
    </row>
    <row r="3381" spans="1:6" ht="12.75">
      <c r="A3381" s="17" t="s">
        <v>2602</v>
      </c>
      <c r="B3381" s="108">
        <v>31104000</v>
      </c>
      <c r="C3381" s="108"/>
      <c r="D3381" s="108">
        <v>31064490</v>
      </c>
      <c r="E3381" s="17"/>
      <c r="F3381" s="14">
        <f t="shared" si="116"/>
        <v>0.9987297453703704</v>
      </c>
    </row>
    <row r="3382" spans="1:6" ht="12.75">
      <c r="A3382" s="17" t="s">
        <v>1680</v>
      </c>
      <c r="B3382" s="108">
        <v>5615300</v>
      </c>
      <c r="C3382" s="108"/>
      <c r="D3382" s="108">
        <v>7325550</v>
      </c>
      <c r="E3382" s="17"/>
      <c r="F3382" s="14">
        <f t="shared" si="116"/>
        <v>1.3045696578989547</v>
      </c>
    </row>
    <row r="3383" spans="1:6" ht="12.75">
      <c r="A3383" s="17" t="s">
        <v>1681</v>
      </c>
      <c r="B3383" s="108">
        <v>36054400</v>
      </c>
      <c r="C3383" s="108"/>
      <c r="D3383" s="108">
        <v>39675560</v>
      </c>
      <c r="E3383" s="17"/>
      <c r="F3383" s="14">
        <f t="shared" si="116"/>
        <v>1.1004360078104198</v>
      </c>
    </row>
    <row r="3384" spans="1:6" ht="12.75">
      <c r="A3384" s="17" t="s">
        <v>2548</v>
      </c>
      <c r="B3384" s="108">
        <v>96446300</v>
      </c>
      <c r="C3384" s="108"/>
      <c r="D3384" s="108">
        <v>103862620</v>
      </c>
      <c r="E3384" s="17"/>
      <c r="F3384" s="14">
        <f t="shared" si="116"/>
        <v>1.0768958477411783</v>
      </c>
    </row>
    <row r="3385" spans="1:6" ht="12.75">
      <c r="A3385" s="17" t="s">
        <v>2549</v>
      </c>
      <c r="B3385" s="108">
        <v>36713200</v>
      </c>
      <c r="C3385" s="108"/>
      <c r="D3385" s="108">
        <v>41694920</v>
      </c>
      <c r="E3385" s="17"/>
      <c r="F3385" s="14">
        <f t="shared" si="116"/>
        <v>1.1356928843031935</v>
      </c>
    </row>
    <row r="3386" spans="1:6" ht="12.75">
      <c r="A3386" s="17" t="s">
        <v>677</v>
      </c>
      <c r="B3386" s="108">
        <v>93001700</v>
      </c>
      <c r="C3386" s="108"/>
      <c r="D3386" s="108">
        <v>101516180</v>
      </c>
      <c r="E3386" s="17"/>
      <c r="F3386" s="14">
        <f t="shared" si="116"/>
        <v>1.0915518748582016</v>
      </c>
    </row>
    <row r="3387" spans="1:6" ht="12.75">
      <c r="A3387" s="17" t="s">
        <v>797</v>
      </c>
      <c r="B3387" s="108">
        <v>20220200</v>
      </c>
      <c r="C3387" s="108"/>
      <c r="D3387" s="108">
        <v>23999690</v>
      </c>
      <c r="E3387" s="17"/>
      <c r="F3387" s="14">
        <f t="shared" si="116"/>
        <v>1.186916548797737</v>
      </c>
    </row>
    <row r="3388" spans="1:6" ht="12.75">
      <c r="A3388" s="17" t="s">
        <v>2550</v>
      </c>
      <c r="B3388" s="108">
        <v>70408900</v>
      </c>
      <c r="C3388" s="108"/>
      <c r="D3388" s="108">
        <v>76529920</v>
      </c>
      <c r="E3388" s="17"/>
      <c r="F3388" s="14">
        <f t="shared" si="116"/>
        <v>1.0869353164159645</v>
      </c>
    </row>
    <row r="3389" spans="1:6" ht="12.75">
      <c r="A3389" s="17"/>
      <c r="B3389" s="29"/>
      <c r="C3389" s="29"/>
      <c r="D3389" s="29"/>
      <c r="E3389" s="17"/>
      <c r="F3389" s="14"/>
    </row>
    <row r="3390" spans="1:6" ht="12.75">
      <c r="A3390" s="17"/>
      <c r="B3390" s="17"/>
      <c r="C3390" s="17"/>
      <c r="D3390" s="17"/>
      <c r="E3390" s="17"/>
      <c r="F3390" s="14"/>
    </row>
    <row r="3391" spans="1:6" ht="15.75">
      <c r="A3391" s="22" t="s">
        <v>2015</v>
      </c>
      <c r="B3391" s="35">
        <f>+B3351+B3359+B3366+B3376</f>
        <v>1712758800</v>
      </c>
      <c r="C3391" s="35"/>
      <c r="D3391" s="35">
        <f>+D3351+D3359+D3366+D3376</f>
        <v>1901009230</v>
      </c>
      <c r="E3391" s="35"/>
      <c r="F3391" s="10">
        <f>SUM(D3391/B3391)</f>
        <v>1.1099106482477277</v>
      </c>
    </row>
    <row r="3394" spans="1:5" ht="12.75">
      <c r="A3394" s="17" t="s">
        <v>2551</v>
      </c>
      <c r="B3394" s="17" t="s">
        <v>2552</v>
      </c>
      <c r="C3394" s="17"/>
      <c r="D3394" s="17"/>
      <c r="E3394" s="36" t="s">
        <v>2553</v>
      </c>
    </row>
    <row r="3398" spans="1:6" ht="12.75">
      <c r="A3398" s="43" t="s">
        <v>2554</v>
      </c>
      <c r="B3398" s="44"/>
      <c r="C3398" s="44"/>
      <c r="D3398" s="44"/>
      <c r="E3398" s="44"/>
      <c r="F3398" s="45"/>
    </row>
    <row r="3399" spans="1:6" ht="12.75">
      <c r="A3399" s="46"/>
      <c r="B3399" s="11"/>
      <c r="C3399" s="11"/>
      <c r="D3399" s="11"/>
      <c r="E3399" s="11"/>
      <c r="F3399" s="42"/>
    </row>
    <row r="3400" spans="1:6" ht="12.75">
      <c r="A3400" s="19" t="s">
        <v>977</v>
      </c>
      <c r="B3400" s="5">
        <v>2005</v>
      </c>
      <c r="C3400" s="5" t="s">
        <v>978</v>
      </c>
      <c r="D3400" s="5">
        <v>2005</v>
      </c>
      <c r="E3400" s="19"/>
      <c r="F3400" s="47"/>
    </row>
    <row r="3401" spans="1:6" ht="13.5" thickBot="1">
      <c r="A3401" s="48" t="s">
        <v>979</v>
      </c>
      <c r="B3401" s="49" t="s">
        <v>980</v>
      </c>
      <c r="C3401" s="48"/>
      <c r="D3401" s="48" t="s">
        <v>981</v>
      </c>
      <c r="E3401" s="48"/>
      <c r="F3401" s="50" t="s">
        <v>982</v>
      </c>
    </row>
    <row r="3402" spans="1:6" ht="12.75">
      <c r="A3402" s="11"/>
      <c r="B3402" s="13"/>
      <c r="C3402" s="13"/>
      <c r="D3402" s="13"/>
      <c r="E3402" s="11"/>
      <c r="F3402" s="42"/>
    </row>
    <row r="3403" spans="1:6" ht="12.75">
      <c r="A3403" s="8" t="s">
        <v>2555</v>
      </c>
      <c r="B3403" s="110">
        <v>37153270700</v>
      </c>
      <c r="C3403" s="110"/>
      <c r="D3403" s="110">
        <v>11031833695</v>
      </c>
      <c r="E3403" s="10"/>
      <c r="F3403" s="10">
        <f>SUM(D3403/B3403)</f>
        <v>0.2969276590499474</v>
      </c>
    </row>
    <row r="3404" spans="1:6" ht="12.75">
      <c r="A3404" s="17"/>
      <c r="B3404" s="17"/>
      <c r="C3404" s="17"/>
      <c r="D3404" s="17"/>
      <c r="E3404" s="14"/>
      <c r="F3404" s="14"/>
    </row>
    <row r="3405" spans="1:6" ht="12.75">
      <c r="A3405" s="17"/>
      <c r="B3405" s="17"/>
      <c r="C3405" s="17"/>
      <c r="D3405" s="17"/>
      <c r="E3405" s="14"/>
      <c r="F3405" s="14"/>
    </row>
    <row r="3406" spans="1:6" ht="15.75">
      <c r="A3406" s="22" t="s">
        <v>2015</v>
      </c>
      <c r="B3406" s="35">
        <f>+B3403</f>
        <v>37153270700</v>
      </c>
      <c r="C3406" s="35"/>
      <c r="D3406" s="35">
        <f>+D3403</f>
        <v>11031833695</v>
      </c>
      <c r="E3406" s="10"/>
      <c r="F3406" s="10">
        <f>SUM(D3406/B3406)</f>
        <v>0.2969276590499474</v>
      </c>
    </row>
    <row r="3407" spans="1:6" ht="12.75">
      <c r="A3407" s="17"/>
      <c r="B3407" s="17"/>
      <c r="C3407" s="17"/>
      <c r="D3407" s="17"/>
      <c r="E3407" s="14"/>
      <c r="F3407" s="14"/>
    </row>
    <row r="3408" spans="1:6" ht="12.75">
      <c r="A3408" s="43" t="s">
        <v>2556</v>
      </c>
      <c r="B3408" s="44"/>
      <c r="C3408" s="44"/>
      <c r="D3408" s="44"/>
      <c r="E3408" s="44"/>
      <c r="F3408" s="45"/>
    </row>
    <row r="3409" spans="1:6" ht="12.75">
      <c r="A3409" s="46"/>
      <c r="B3409" s="11"/>
      <c r="C3409" s="11"/>
      <c r="D3409" s="11"/>
      <c r="E3409" s="11"/>
      <c r="F3409" s="42"/>
    </row>
    <row r="3410" spans="1:6" ht="12.75">
      <c r="A3410" s="19" t="s">
        <v>977</v>
      </c>
      <c r="B3410" s="5">
        <v>2005</v>
      </c>
      <c r="C3410" s="5" t="s">
        <v>978</v>
      </c>
      <c r="D3410" s="5">
        <v>2005</v>
      </c>
      <c r="E3410" s="19"/>
      <c r="F3410" s="47"/>
    </row>
    <row r="3411" spans="1:6" ht="13.5" thickBot="1">
      <c r="A3411" s="48" t="s">
        <v>979</v>
      </c>
      <c r="B3411" s="49" t="s">
        <v>980</v>
      </c>
      <c r="C3411" s="48"/>
      <c r="D3411" s="48" t="s">
        <v>981</v>
      </c>
      <c r="E3411" s="48"/>
      <c r="F3411" s="50" t="s">
        <v>982</v>
      </c>
    </row>
    <row r="3412" spans="1:6" ht="12.75">
      <c r="A3412" s="11"/>
      <c r="B3412" s="13"/>
      <c r="C3412" s="13"/>
      <c r="D3412" s="13"/>
      <c r="E3412" s="11"/>
      <c r="F3412" s="42"/>
    </row>
    <row r="3413" spans="1:6" ht="12.75">
      <c r="A3413" s="8" t="s">
        <v>2557</v>
      </c>
      <c r="B3413" s="35">
        <f>SUM(B3414:B3420)</f>
        <v>1592066800</v>
      </c>
      <c r="C3413" s="35"/>
      <c r="D3413" s="35">
        <f>SUM(D3414:D3420)</f>
        <v>382850700</v>
      </c>
      <c r="E3413" s="35"/>
      <c r="F3413" s="10">
        <f aca="true" t="shared" si="117" ref="F3413:F3420">SUM(D3413/B3413)</f>
        <v>0.24047401779875066</v>
      </c>
    </row>
    <row r="3414" spans="1:6" ht="12.75">
      <c r="A3414" s="17" t="s">
        <v>2685</v>
      </c>
      <c r="B3414" s="108">
        <v>374722600</v>
      </c>
      <c r="C3414" s="108"/>
      <c r="D3414" s="108">
        <v>93429820</v>
      </c>
      <c r="E3414" s="17"/>
      <c r="F3414" s="14">
        <f t="shared" si="117"/>
        <v>0.2493306248408823</v>
      </c>
    </row>
    <row r="3415" spans="1:6" ht="12.75">
      <c r="A3415" s="17" t="s">
        <v>2558</v>
      </c>
      <c r="B3415" s="108">
        <v>590970300</v>
      </c>
      <c r="C3415" s="108"/>
      <c r="D3415" s="108">
        <v>143313090</v>
      </c>
      <c r="E3415" s="17"/>
      <c r="F3415" s="14">
        <f t="shared" si="117"/>
        <v>0.24250472485673139</v>
      </c>
    </row>
    <row r="3416" spans="1:6" ht="12.75">
      <c r="A3416" s="17" t="s">
        <v>2559</v>
      </c>
      <c r="B3416" s="108">
        <v>80742400</v>
      </c>
      <c r="C3416" s="108"/>
      <c r="D3416" s="108">
        <v>19654790</v>
      </c>
      <c r="E3416" s="17"/>
      <c r="F3416" s="14">
        <f t="shared" si="117"/>
        <v>0.24342588280754598</v>
      </c>
    </row>
    <row r="3417" spans="1:6" ht="12.75">
      <c r="A3417" s="17" t="s">
        <v>2560</v>
      </c>
      <c r="B3417" s="108">
        <v>85098700</v>
      </c>
      <c r="C3417" s="108"/>
      <c r="D3417" s="108">
        <v>19952320</v>
      </c>
      <c r="E3417" s="17"/>
      <c r="F3417" s="14">
        <f t="shared" si="117"/>
        <v>0.23446092596009105</v>
      </c>
    </row>
    <row r="3418" spans="1:6" ht="12.75">
      <c r="A3418" s="17" t="s">
        <v>2540</v>
      </c>
      <c r="B3418" s="108">
        <v>115544700</v>
      </c>
      <c r="C3418" s="108"/>
      <c r="D3418" s="108">
        <v>27059510</v>
      </c>
      <c r="E3418" s="17"/>
      <c r="F3418" s="14">
        <f t="shared" si="117"/>
        <v>0.23419083696612653</v>
      </c>
    </row>
    <row r="3419" spans="1:6" ht="12.75">
      <c r="A3419" s="17" t="s">
        <v>2561</v>
      </c>
      <c r="B3419" s="108">
        <v>181819500</v>
      </c>
      <c r="C3419" s="108"/>
      <c r="D3419" s="108">
        <v>42020580</v>
      </c>
      <c r="E3419" s="17"/>
      <c r="F3419" s="14">
        <f t="shared" si="117"/>
        <v>0.2311115144415203</v>
      </c>
    </row>
    <row r="3420" spans="1:6" ht="12.75">
      <c r="A3420" s="17" t="s">
        <v>1682</v>
      </c>
      <c r="B3420" s="108">
        <v>163168600</v>
      </c>
      <c r="C3420" s="108"/>
      <c r="D3420" s="108">
        <v>37420590</v>
      </c>
      <c r="E3420" s="17"/>
      <c r="F3420" s="14">
        <f t="shared" si="117"/>
        <v>0.2293369557623219</v>
      </c>
    </row>
    <row r="3421" spans="1:6" ht="12.75">
      <c r="A3421" s="17"/>
      <c r="B3421" s="29"/>
      <c r="C3421" s="29"/>
      <c r="D3421" s="29"/>
      <c r="E3421" s="17"/>
      <c r="F3421" s="14"/>
    </row>
    <row r="3422" spans="1:6" ht="12.75">
      <c r="A3422" s="17"/>
      <c r="B3422" s="17"/>
      <c r="C3422" s="17"/>
      <c r="D3422" s="17"/>
      <c r="E3422" s="17"/>
      <c r="F3422" s="14"/>
    </row>
    <row r="3423" spans="1:6" ht="15.75">
      <c r="A3423" s="22" t="s">
        <v>2015</v>
      </c>
      <c r="B3423" s="35">
        <f>SUM(B3413)</f>
        <v>1592066800</v>
      </c>
      <c r="C3423" s="35"/>
      <c r="D3423" s="35">
        <f>SUM(D3413)</f>
        <v>382850700</v>
      </c>
      <c r="E3423" s="35"/>
      <c r="F3423" s="10">
        <f>SUM(D3423/B3423)</f>
        <v>0.24047401779875066</v>
      </c>
    </row>
    <row r="3426" spans="1:6" ht="12.75">
      <c r="A3426" s="17" t="s">
        <v>1683</v>
      </c>
      <c r="B3426" s="17" t="s">
        <v>1684</v>
      </c>
      <c r="C3426" s="17"/>
      <c r="D3426" s="17"/>
      <c r="E3426" s="126" t="s">
        <v>1685</v>
      </c>
      <c r="F3426" s="128"/>
    </row>
    <row r="3427" spans="1:6" ht="12.75">
      <c r="A3427" s="17" t="s">
        <v>1686</v>
      </c>
      <c r="B3427" s="17" t="s">
        <v>1684</v>
      </c>
      <c r="C3427" s="17"/>
      <c r="D3427" s="17"/>
      <c r="E3427" s="126" t="s">
        <v>1685</v>
      </c>
      <c r="F3427" s="127"/>
    </row>
    <row r="3428" spans="1:6" ht="12.75">
      <c r="A3428" s="17" t="s">
        <v>859</v>
      </c>
      <c r="B3428" s="17" t="s">
        <v>860</v>
      </c>
      <c r="C3428" s="17"/>
      <c r="D3428" s="17"/>
      <c r="E3428" s="126" t="s">
        <v>861</v>
      </c>
      <c r="F3428" s="128"/>
    </row>
    <row r="3429" spans="1:6" ht="12.75">
      <c r="A3429" s="17" t="s">
        <v>862</v>
      </c>
      <c r="B3429" s="17" t="s">
        <v>860</v>
      </c>
      <c r="C3429" s="17"/>
      <c r="D3429" s="17"/>
      <c r="E3429" s="126" t="s">
        <v>861</v>
      </c>
      <c r="F3429" s="128"/>
    </row>
    <row r="3430" spans="1:6" ht="12.75">
      <c r="A3430" s="17" t="s">
        <v>863</v>
      </c>
      <c r="B3430" s="17" t="s">
        <v>860</v>
      </c>
      <c r="C3430" s="17"/>
      <c r="D3430" s="17"/>
      <c r="E3430" s="126" t="s">
        <v>861</v>
      </c>
      <c r="F3430" s="128"/>
    </row>
    <row r="3431" spans="1:6" ht="12.75">
      <c r="A3431" s="17" t="s">
        <v>864</v>
      </c>
      <c r="B3431" s="17" t="s">
        <v>860</v>
      </c>
      <c r="C3431" s="17"/>
      <c r="D3431" s="17"/>
      <c r="E3431" s="126" t="s">
        <v>861</v>
      </c>
      <c r="F3431" s="128"/>
    </row>
    <row r="3433" spans="1:6" ht="12.75">
      <c r="A3433" s="43" t="s">
        <v>865</v>
      </c>
      <c r="B3433" s="44"/>
      <c r="C3433" s="44"/>
      <c r="D3433" s="44"/>
      <c r="E3433" s="44"/>
      <c r="F3433" s="45"/>
    </row>
    <row r="3434" spans="1:6" ht="12.75">
      <c r="A3434" s="46"/>
      <c r="B3434" s="11"/>
      <c r="C3434" s="11"/>
      <c r="D3434" s="11"/>
      <c r="E3434" s="11"/>
      <c r="F3434" s="42"/>
    </row>
    <row r="3435" spans="1:6" ht="12.75">
      <c r="A3435" s="19" t="s">
        <v>977</v>
      </c>
      <c r="B3435" s="5">
        <v>2005</v>
      </c>
      <c r="C3435" s="5" t="s">
        <v>978</v>
      </c>
      <c r="D3435" s="5">
        <v>2005</v>
      </c>
      <c r="E3435" s="19"/>
      <c r="F3435" s="47"/>
    </row>
    <row r="3436" spans="1:6" ht="13.5" thickBot="1">
      <c r="A3436" s="48" t="s">
        <v>979</v>
      </c>
      <c r="B3436" s="49" t="s">
        <v>980</v>
      </c>
      <c r="C3436" s="48"/>
      <c r="D3436" s="48" t="s">
        <v>981</v>
      </c>
      <c r="E3436" s="48"/>
      <c r="F3436" s="50" t="s">
        <v>982</v>
      </c>
    </row>
    <row r="3437" spans="1:6" ht="12.75">
      <c r="A3437" s="11"/>
      <c r="B3437" s="13"/>
      <c r="C3437" s="13"/>
      <c r="D3437" s="13"/>
      <c r="E3437" s="11"/>
      <c r="F3437" s="42"/>
    </row>
    <row r="3438" spans="1:6" ht="12.75">
      <c r="A3438" s="8" t="s">
        <v>866</v>
      </c>
      <c r="B3438" s="35">
        <f>SUM(B3439:B3443)</f>
        <v>65845800</v>
      </c>
      <c r="C3438" s="35"/>
      <c r="D3438" s="35">
        <f>SUM(D3439:D3443)</f>
        <v>28722350</v>
      </c>
      <c r="E3438" s="35"/>
      <c r="F3438" s="10">
        <f aca="true" t="shared" si="118" ref="F3438:F3458">SUM(D3438/B3438)</f>
        <v>0.43620625765045</v>
      </c>
    </row>
    <row r="3439" spans="1:6" ht="12.75">
      <c r="A3439" s="17" t="s">
        <v>867</v>
      </c>
      <c r="B3439" s="108">
        <v>10468100</v>
      </c>
      <c r="C3439" s="108"/>
      <c r="D3439" s="108">
        <v>4782740</v>
      </c>
      <c r="E3439" s="17"/>
      <c r="F3439" s="14">
        <f t="shared" si="118"/>
        <v>0.45688711418500016</v>
      </c>
    </row>
    <row r="3440" spans="1:6" ht="12.75">
      <c r="A3440" s="17" t="s">
        <v>1354</v>
      </c>
      <c r="B3440" s="108">
        <v>16162400</v>
      </c>
      <c r="C3440" s="108"/>
      <c r="D3440" s="108">
        <v>8281950</v>
      </c>
      <c r="E3440" s="17"/>
      <c r="F3440" s="14">
        <f t="shared" si="118"/>
        <v>0.5124208038410137</v>
      </c>
    </row>
    <row r="3441" spans="1:6" ht="12.75">
      <c r="A3441" s="17" t="s">
        <v>79</v>
      </c>
      <c r="B3441" s="108">
        <v>7305100</v>
      </c>
      <c r="C3441" s="108"/>
      <c r="D3441" s="108">
        <v>3513030</v>
      </c>
      <c r="E3441" s="17"/>
      <c r="F3441" s="14">
        <f t="shared" si="118"/>
        <v>0.4809010143598308</v>
      </c>
    </row>
    <row r="3442" spans="1:6" ht="12.75">
      <c r="A3442" s="17" t="s">
        <v>2562</v>
      </c>
      <c r="B3442" s="108">
        <v>10457200</v>
      </c>
      <c r="C3442" s="108"/>
      <c r="D3442" s="108">
        <v>4007100</v>
      </c>
      <c r="E3442" s="17"/>
      <c r="F3442" s="14">
        <f t="shared" si="118"/>
        <v>0.38319052901350265</v>
      </c>
    </row>
    <row r="3443" spans="1:6" ht="12.75">
      <c r="A3443" s="17" t="s">
        <v>1641</v>
      </c>
      <c r="B3443" s="108">
        <v>21453000</v>
      </c>
      <c r="C3443" s="108"/>
      <c r="D3443" s="108">
        <v>8137530</v>
      </c>
      <c r="E3443" s="17"/>
      <c r="F3443" s="14">
        <f t="shared" si="118"/>
        <v>0.3793189763669417</v>
      </c>
    </row>
    <row r="3444" spans="1:6" ht="12.75">
      <c r="A3444" s="8" t="s">
        <v>2563</v>
      </c>
      <c r="B3444" s="9">
        <f>SUM(B3445:B3451)</f>
        <v>286753500</v>
      </c>
      <c r="C3444" s="54"/>
      <c r="D3444" s="9">
        <f>SUM(D3445:D3451)</f>
        <v>110163670</v>
      </c>
      <c r="E3444" s="11"/>
      <c r="F3444" s="10">
        <f t="shared" si="118"/>
        <v>0.38417550265297545</v>
      </c>
    </row>
    <row r="3445" spans="1:6" ht="12.75">
      <c r="A3445" s="17" t="s">
        <v>2564</v>
      </c>
      <c r="B3445" s="119">
        <v>9321600</v>
      </c>
      <c r="C3445" s="112"/>
      <c r="D3445" s="119">
        <v>3795470</v>
      </c>
      <c r="E3445" s="35"/>
      <c r="F3445" s="14">
        <f t="shared" si="118"/>
        <v>0.40716937006522486</v>
      </c>
    </row>
    <row r="3446" spans="1:6" ht="12.75">
      <c r="A3446" s="17" t="s">
        <v>772</v>
      </c>
      <c r="B3446" s="108">
        <v>109468200</v>
      </c>
      <c r="C3446" s="108"/>
      <c r="D3446" s="108">
        <v>37204070</v>
      </c>
      <c r="E3446" s="17"/>
      <c r="F3446" s="14">
        <f t="shared" si="118"/>
        <v>0.3398618959661345</v>
      </c>
    </row>
    <row r="3447" spans="1:6" ht="12.75">
      <c r="A3447" s="17" t="s">
        <v>773</v>
      </c>
      <c r="B3447" s="108">
        <v>52421700</v>
      </c>
      <c r="C3447" s="108"/>
      <c r="D3447" s="108">
        <v>19682970</v>
      </c>
      <c r="E3447" s="17"/>
      <c r="F3447" s="14">
        <f t="shared" si="118"/>
        <v>0.3754737064994077</v>
      </c>
    </row>
    <row r="3448" spans="1:6" ht="12.75">
      <c r="A3448" s="17" t="s">
        <v>774</v>
      </c>
      <c r="B3448" s="108">
        <v>31471700</v>
      </c>
      <c r="C3448" s="108"/>
      <c r="D3448" s="108">
        <v>14522400</v>
      </c>
      <c r="E3448" s="17"/>
      <c r="F3448" s="14">
        <f t="shared" si="118"/>
        <v>0.4614431378031692</v>
      </c>
    </row>
    <row r="3449" spans="1:6" ht="12.75">
      <c r="A3449" s="17" t="s">
        <v>775</v>
      </c>
      <c r="B3449" s="108">
        <v>25073900</v>
      </c>
      <c r="C3449" s="108"/>
      <c r="D3449" s="108">
        <v>10278100</v>
      </c>
      <c r="E3449" s="17"/>
      <c r="F3449" s="14">
        <f t="shared" si="118"/>
        <v>0.4099122992434364</v>
      </c>
    </row>
    <row r="3450" spans="1:6" ht="12.75">
      <c r="A3450" s="17" t="s">
        <v>2568</v>
      </c>
      <c r="B3450" s="108">
        <v>16452500</v>
      </c>
      <c r="C3450" s="108"/>
      <c r="D3450" s="108">
        <v>6752030</v>
      </c>
      <c r="E3450" s="17"/>
      <c r="F3450" s="14">
        <f t="shared" si="118"/>
        <v>0.4103953806412399</v>
      </c>
    </row>
    <row r="3451" spans="1:6" ht="12.75">
      <c r="A3451" s="17" t="s">
        <v>776</v>
      </c>
      <c r="B3451" s="108">
        <v>42543900</v>
      </c>
      <c r="C3451" s="108"/>
      <c r="D3451" s="108">
        <v>17928630</v>
      </c>
      <c r="E3451" s="17"/>
      <c r="F3451" s="14">
        <f t="shared" si="118"/>
        <v>0.42141482092614924</v>
      </c>
    </row>
    <row r="3452" spans="1:6" ht="12.75">
      <c r="A3452" s="8" t="s">
        <v>777</v>
      </c>
      <c r="B3452" s="9">
        <f>SUM(B3453:B3460)</f>
        <v>157487200</v>
      </c>
      <c r="C3452" s="54"/>
      <c r="D3452" s="9">
        <f>SUM(D3453:D3460)</f>
        <v>103150150</v>
      </c>
      <c r="E3452" s="11"/>
      <c r="F3452" s="10">
        <f t="shared" si="118"/>
        <v>0.6549748170010007</v>
      </c>
    </row>
    <row r="3453" spans="1:6" ht="12.75">
      <c r="A3453" s="17" t="s">
        <v>778</v>
      </c>
      <c r="B3453" s="108">
        <v>25972800</v>
      </c>
      <c r="C3453" s="108"/>
      <c r="D3453" s="108">
        <v>10057800</v>
      </c>
      <c r="E3453" s="17"/>
      <c r="F3453" s="14">
        <f t="shared" si="118"/>
        <v>0.38724357789687675</v>
      </c>
    </row>
    <row r="3454" spans="1:6" ht="12.75">
      <c r="A3454" s="17" t="s">
        <v>779</v>
      </c>
      <c r="B3454" s="108">
        <v>19916500</v>
      </c>
      <c r="C3454" s="108"/>
      <c r="D3454" s="108">
        <v>11274380</v>
      </c>
      <c r="E3454" s="17"/>
      <c r="F3454" s="14">
        <f t="shared" si="118"/>
        <v>0.5660823939949289</v>
      </c>
    </row>
    <row r="3455" spans="1:6" ht="12.75">
      <c r="A3455" s="17" t="s">
        <v>780</v>
      </c>
      <c r="B3455" s="108">
        <v>12425800</v>
      </c>
      <c r="C3455" s="108"/>
      <c r="D3455" s="108">
        <v>6046140</v>
      </c>
      <c r="E3455" s="17"/>
      <c r="F3455" s="14">
        <f t="shared" si="118"/>
        <v>0.4865795361264466</v>
      </c>
    </row>
    <row r="3456" spans="1:6" ht="12.75">
      <c r="A3456" s="17" t="s">
        <v>621</v>
      </c>
      <c r="B3456" s="108">
        <v>19053200</v>
      </c>
      <c r="C3456" s="108"/>
      <c r="D3456" s="108">
        <v>8503170</v>
      </c>
      <c r="E3456" s="17"/>
      <c r="F3456" s="14">
        <f t="shared" si="118"/>
        <v>0.4462856633006529</v>
      </c>
    </row>
    <row r="3457" spans="1:6" ht="12.75">
      <c r="A3457" s="17" t="s">
        <v>781</v>
      </c>
      <c r="B3457" s="108">
        <v>34918800</v>
      </c>
      <c r="C3457" s="108"/>
      <c r="D3457" s="108">
        <v>14984600</v>
      </c>
      <c r="E3457" s="17"/>
      <c r="F3457" s="14">
        <f t="shared" si="118"/>
        <v>0.4291270032188964</v>
      </c>
    </row>
    <row r="3458" spans="1:6" ht="12.75">
      <c r="A3458" s="17" t="s">
        <v>1936</v>
      </c>
      <c r="B3458" s="108">
        <v>7573000</v>
      </c>
      <c r="C3458" s="108"/>
      <c r="D3458" s="108">
        <v>8695090</v>
      </c>
      <c r="E3458" s="17"/>
      <c r="F3458" s="14">
        <f t="shared" si="118"/>
        <v>1.1481698138122276</v>
      </c>
    </row>
    <row r="3459" spans="1:6" ht="12.75">
      <c r="A3459" s="38" t="s">
        <v>710</v>
      </c>
      <c r="B3459" s="108"/>
      <c r="C3459" s="108"/>
      <c r="D3459" s="108"/>
      <c r="E3459" s="17"/>
      <c r="F3459" s="14"/>
    </row>
    <row r="3460" spans="1:6" ht="12.75">
      <c r="A3460" s="17" t="s">
        <v>782</v>
      </c>
      <c r="B3460" s="108">
        <v>37627100</v>
      </c>
      <c r="C3460" s="108"/>
      <c r="D3460" s="108">
        <v>43588970</v>
      </c>
      <c r="E3460" s="17"/>
      <c r="F3460" s="14">
        <f>SUM(D3460/B3460)</f>
        <v>1.1584461731039597</v>
      </c>
    </row>
    <row r="3461" spans="1:6" ht="12.75">
      <c r="A3461" s="38" t="s">
        <v>710</v>
      </c>
      <c r="B3461" s="29"/>
      <c r="C3461" s="29"/>
      <c r="D3461" s="29"/>
      <c r="E3461" s="17"/>
      <c r="F3461" s="14"/>
    </row>
    <row r="3462" spans="1:6" ht="12.75">
      <c r="A3462" s="8" t="s">
        <v>783</v>
      </c>
      <c r="B3462" s="9">
        <f>SUM(B3463:B3469)</f>
        <v>153296800</v>
      </c>
      <c r="C3462" s="54"/>
      <c r="D3462" s="9">
        <f>SUM(D3463:D3469)</f>
        <v>73657760</v>
      </c>
      <c r="E3462" s="11"/>
      <c r="F3462" s="10">
        <f aca="true" t="shared" si="119" ref="F3462:F3476">SUM(D3462/B3462)</f>
        <v>0.4804911778980383</v>
      </c>
    </row>
    <row r="3463" spans="1:6" ht="12.75">
      <c r="A3463" s="17" t="s">
        <v>2564</v>
      </c>
      <c r="B3463" s="108">
        <v>17154000</v>
      </c>
      <c r="C3463" s="108"/>
      <c r="D3463" s="108">
        <v>6729300</v>
      </c>
      <c r="E3463" s="17"/>
      <c r="F3463" s="14">
        <f t="shared" si="119"/>
        <v>0.3922875131164743</v>
      </c>
    </row>
    <row r="3464" spans="1:6" ht="12.75">
      <c r="A3464" s="17" t="s">
        <v>784</v>
      </c>
      <c r="B3464" s="108">
        <v>23791200</v>
      </c>
      <c r="C3464" s="108"/>
      <c r="D3464" s="108">
        <v>11240970</v>
      </c>
      <c r="E3464" s="17"/>
      <c r="F3464" s="14">
        <f t="shared" si="119"/>
        <v>0.4724843639665086</v>
      </c>
    </row>
    <row r="3465" spans="1:6" ht="12.75">
      <c r="A3465" s="17" t="s">
        <v>785</v>
      </c>
      <c r="B3465" s="108">
        <v>25472800</v>
      </c>
      <c r="C3465" s="108"/>
      <c r="D3465" s="108">
        <v>13174050</v>
      </c>
      <c r="E3465" s="17"/>
      <c r="F3465" s="14">
        <f t="shared" si="119"/>
        <v>0.5171810715743852</v>
      </c>
    </row>
    <row r="3466" spans="1:6" ht="12.75">
      <c r="A3466" s="17" t="s">
        <v>2798</v>
      </c>
      <c r="B3466" s="108">
        <v>29234200</v>
      </c>
      <c r="C3466" s="108"/>
      <c r="D3466" s="108">
        <v>15454000</v>
      </c>
      <c r="E3466" s="17"/>
      <c r="F3466" s="14">
        <f t="shared" si="119"/>
        <v>0.528627429517483</v>
      </c>
    </row>
    <row r="3467" spans="1:6" ht="12.75">
      <c r="A3467" s="17" t="s">
        <v>780</v>
      </c>
      <c r="B3467" s="108">
        <v>8918800</v>
      </c>
      <c r="C3467" s="108"/>
      <c r="D3467" s="108">
        <v>4275910</v>
      </c>
      <c r="E3467" s="17"/>
      <c r="F3467" s="14">
        <f t="shared" si="119"/>
        <v>0.4794266044759385</v>
      </c>
    </row>
    <row r="3468" spans="1:6" ht="12.75">
      <c r="A3468" s="17" t="s">
        <v>786</v>
      </c>
      <c r="B3468" s="108">
        <v>11820100</v>
      </c>
      <c r="C3468" s="108"/>
      <c r="D3468" s="108">
        <v>6448110</v>
      </c>
      <c r="E3468" s="17"/>
      <c r="F3468" s="14">
        <f t="shared" si="119"/>
        <v>0.5455207654757573</v>
      </c>
    </row>
    <row r="3469" spans="1:6" ht="12.75">
      <c r="A3469" s="17" t="s">
        <v>787</v>
      </c>
      <c r="B3469" s="108">
        <v>36905700</v>
      </c>
      <c r="C3469" s="108"/>
      <c r="D3469" s="108">
        <v>16335420</v>
      </c>
      <c r="E3469" s="17"/>
      <c r="F3469" s="14">
        <f t="shared" si="119"/>
        <v>0.4426259358310505</v>
      </c>
    </row>
    <row r="3470" spans="1:6" ht="12.75">
      <c r="A3470" s="8" t="s">
        <v>788</v>
      </c>
      <c r="B3470" s="9">
        <f>SUM(B3471:B3476)</f>
        <v>96714500</v>
      </c>
      <c r="C3470" s="54"/>
      <c r="D3470" s="9">
        <f>SUM(D3471:D3476)</f>
        <v>58123310</v>
      </c>
      <c r="E3470" s="11"/>
      <c r="F3470" s="10">
        <f t="shared" si="119"/>
        <v>0.6009782400777546</v>
      </c>
    </row>
    <row r="3471" spans="1:6" ht="12.75">
      <c r="A3471" s="17" t="s">
        <v>789</v>
      </c>
      <c r="B3471" s="108">
        <v>9962500</v>
      </c>
      <c r="C3471" s="108"/>
      <c r="D3471" s="108">
        <v>4544480</v>
      </c>
      <c r="E3471" s="17"/>
      <c r="F3471" s="14">
        <f t="shared" si="119"/>
        <v>0.4561585947302384</v>
      </c>
    </row>
    <row r="3472" spans="1:6" ht="12.75">
      <c r="A3472" s="17" t="s">
        <v>790</v>
      </c>
      <c r="B3472" s="108">
        <v>2521000</v>
      </c>
      <c r="C3472" s="108"/>
      <c r="D3472" s="108">
        <v>1200610</v>
      </c>
      <c r="E3472" s="17"/>
      <c r="F3472" s="14">
        <f t="shared" si="119"/>
        <v>0.4762435541451805</v>
      </c>
    </row>
    <row r="3473" spans="1:6" ht="12.75">
      <c r="A3473" s="17" t="s">
        <v>791</v>
      </c>
      <c r="B3473" s="108">
        <v>18391500</v>
      </c>
      <c r="C3473" s="108"/>
      <c r="D3473" s="108">
        <v>6960230</v>
      </c>
      <c r="E3473" s="17"/>
      <c r="F3473" s="14">
        <f t="shared" si="119"/>
        <v>0.378448196177582</v>
      </c>
    </row>
    <row r="3474" spans="1:6" ht="12.75">
      <c r="A3474" s="17" t="s">
        <v>1687</v>
      </c>
      <c r="B3474" s="108">
        <v>25456700</v>
      </c>
      <c r="C3474" s="108"/>
      <c r="D3474" s="108">
        <v>13880670</v>
      </c>
      <c r="E3474" s="17"/>
      <c r="F3474" s="14">
        <f t="shared" si="119"/>
        <v>0.5452658828520586</v>
      </c>
    </row>
    <row r="3475" spans="1:6" ht="12.75">
      <c r="A3475" s="17" t="s">
        <v>1688</v>
      </c>
      <c r="B3475" s="108">
        <v>21641600</v>
      </c>
      <c r="C3475" s="108"/>
      <c r="D3475" s="108">
        <v>9103450</v>
      </c>
      <c r="E3475" s="17"/>
      <c r="F3475" s="14">
        <f t="shared" si="119"/>
        <v>0.4206458857016117</v>
      </c>
    </row>
    <row r="3476" spans="1:6" ht="12.75">
      <c r="A3476" s="17" t="s">
        <v>1344</v>
      </c>
      <c r="B3476" s="108">
        <v>18741200</v>
      </c>
      <c r="C3476" s="108"/>
      <c r="D3476" s="108">
        <v>22433870</v>
      </c>
      <c r="E3476" s="17"/>
      <c r="F3476" s="14">
        <f t="shared" si="119"/>
        <v>1.1970348750346829</v>
      </c>
    </row>
    <row r="3477" spans="1:6" ht="12.75">
      <c r="A3477" s="38" t="s">
        <v>1689</v>
      </c>
      <c r="B3477" s="29"/>
      <c r="C3477" s="29"/>
      <c r="D3477" s="29"/>
      <c r="E3477" s="17"/>
      <c r="F3477" s="14"/>
    </row>
    <row r="3478" spans="1:6" ht="12.75">
      <c r="A3478" s="17"/>
      <c r="B3478" s="29"/>
      <c r="C3478" s="29"/>
      <c r="D3478" s="29"/>
      <c r="E3478" s="17"/>
      <c r="F3478" s="14"/>
    </row>
    <row r="3479" spans="1:6" ht="12.75">
      <c r="A3479" s="17"/>
      <c r="B3479" s="17"/>
      <c r="C3479" s="17"/>
      <c r="D3479" s="17"/>
      <c r="E3479" s="17"/>
      <c r="F3479" s="14"/>
    </row>
    <row r="3480" spans="1:6" ht="15.75">
      <c r="A3480" s="22" t="s">
        <v>2015</v>
      </c>
      <c r="B3480" s="9">
        <f>+B3438+B3444+B3452+B3462+B3470</f>
        <v>760097800</v>
      </c>
      <c r="C3480" s="54"/>
      <c r="D3480" s="9">
        <f>+D3438+D3444+D3452+D3462+D3470</f>
        <v>373817240</v>
      </c>
      <c r="E3480" s="11"/>
      <c r="F3480" s="10">
        <f>SUM(D3480/B3480)</f>
        <v>0.49180150238561404</v>
      </c>
    </row>
    <row r="3483" spans="1:5" ht="12.75">
      <c r="A3483" s="17" t="s">
        <v>1690</v>
      </c>
      <c r="B3483" s="17" t="s">
        <v>187</v>
      </c>
      <c r="C3483" s="17"/>
      <c r="D3483" s="126" t="s">
        <v>376</v>
      </c>
      <c r="E3483" s="128"/>
    </row>
    <row r="3484" spans="1:5" ht="12.75">
      <c r="A3484" s="17" t="s">
        <v>1692</v>
      </c>
      <c r="B3484" s="17" t="s">
        <v>1693</v>
      </c>
      <c r="C3484" s="17"/>
      <c r="D3484" s="126" t="s">
        <v>1546</v>
      </c>
      <c r="E3484" s="128"/>
    </row>
    <row r="3485" spans="1:5" ht="12.75">
      <c r="A3485" s="17" t="s">
        <v>1694</v>
      </c>
      <c r="B3485" s="17" t="s">
        <v>1693</v>
      </c>
      <c r="C3485" s="17"/>
      <c r="D3485" s="126" t="s">
        <v>1546</v>
      </c>
      <c r="E3485" s="128"/>
    </row>
    <row r="3487" spans="1:6" ht="12.75">
      <c r="A3487" s="43" t="s">
        <v>1695</v>
      </c>
      <c r="B3487" s="44"/>
      <c r="C3487" s="44"/>
      <c r="D3487" s="44"/>
      <c r="E3487" s="44"/>
      <c r="F3487" s="45"/>
    </row>
    <row r="3488" spans="1:6" ht="12.75">
      <c r="A3488" s="46"/>
      <c r="B3488" s="11"/>
      <c r="C3488" s="11"/>
      <c r="D3488" s="11"/>
      <c r="E3488" s="11"/>
      <c r="F3488" s="42"/>
    </row>
    <row r="3489" spans="1:6" ht="12.75">
      <c r="A3489" s="19" t="s">
        <v>977</v>
      </c>
      <c r="B3489" s="5">
        <v>2005</v>
      </c>
      <c r="C3489" s="5" t="s">
        <v>978</v>
      </c>
      <c r="D3489" s="5">
        <v>2005</v>
      </c>
      <c r="E3489" s="19"/>
      <c r="F3489" s="47"/>
    </row>
    <row r="3490" spans="1:6" ht="13.5" thickBot="1">
      <c r="A3490" s="48" t="s">
        <v>979</v>
      </c>
      <c r="B3490" s="49" t="s">
        <v>980</v>
      </c>
      <c r="C3490" s="48"/>
      <c r="D3490" s="48" t="s">
        <v>981</v>
      </c>
      <c r="E3490" s="48"/>
      <c r="F3490" s="50" t="s">
        <v>982</v>
      </c>
    </row>
    <row r="3491" spans="1:6" ht="12.75">
      <c r="A3491" s="11"/>
      <c r="B3491" s="13"/>
      <c r="C3491" s="13"/>
      <c r="D3491" s="13"/>
      <c r="E3491" s="11"/>
      <c r="F3491" s="42"/>
    </row>
    <row r="3492" spans="1:6" ht="12.75">
      <c r="A3492" s="8" t="s">
        <v>1696</v>
      </c>
      <c r="B3492" s="35">
        <f>SUM(B3493:B3501)</f>
        <v>856152400</v>
      </c>
      <c r="C3492" s="35"/>
      <c r="D3492" s="35">
        <f>SUM(D3493:D3501)</f>
        <v>428656485</v>
      </c>
      <c r="E3492" s="35"/>
      <c r="F3492" s="10">
        <f>SUM(D3492/B3492)</f>
        <v>0.5006777823667843</v>
      </c>
    </row>
    <row r="3493" spans="1:6" ht="12.75">
      <c r="A3493" s="17" t="s">
        <v>1697</v>
      </c>
      <c r="B3493" s="108">
        <v>18408200</v>
      </c>
      <c r="C3493" s="108"/>
      <c r="D3493" s="108">
        <v>9498870</v>
      </c>
      <c r="E3493" s="17"/>
      <c r="F3493" s="14">
        <f aca="true" t="shared" si="120" ref="F3493:F3523">SUM(D3493/B3493)</f>
        <v>0.5160129724796558</v>
      </c>
    </row>
    <row r="3494" spans="1:6" ht="12.75">
      <c r="A3494" s="17" t="s">
        <v>1698</v>
      </c>
      <c r="B3494" s="108">
        <v>50021400</v>
      </c>
      <c r="C3494" s="108"/>
      <c r="D3494" s="108">
        <v>25266555</v>
      </c>
      <c r="E3494" s="17"/>
      <c r="F3494" s="14">
        <f t="shared" si="120"/>
        <v>0.5051149108181698</v>
      </c>
    </row>
    <row r="3495" spans="1:6" ht="12.75">
      <c r="A3495" s="17" t="s">
        <v>1699</v>
      </c>
      <c r="B3495" s="108">
        <v>23867700</v>
      </c>
      <c r="C3495" s="108"/>
      <c r="D3495" s="108">
        <v>12771965</v>
      </c>
      <c r="E3495" s="17"/>
      <c r="F3495" s="14">
        <f t="shared" si="120"/>
        <v>0.5351150299358547</v>
      </c>
    </row>
    <row r="3496" spans="1:6" ht="12.75">
      <c r="A3496" s="17" t="s">
        <v>1700</v>
      </c>
      <c r="B3496" s="108">
        <v>86203300</v>
      </c>
      <c r="C3496" s="108"/>
      <c r="D3496" s="108">
        <v>38780830</v>
      </c>
      <c r="E3496" s="17"/>
      <c r="F3496" s="14">
        <f>SUM(D3496/B3496)</f>
        <v>0.4498763968432763</v>
      </c>
    </row>
    <row r="3497" spans="1:6" ht="12.75">
      <c r="A3497" s="17" t="s">
        <v>1701</v>
      </c>
      <c r="B3497" s="108">
        <v>7786800</v>
      </c>
      <c r="C3497" s="108"/>
      <c r="D3497" s="108">
        <v>3244165</v>
      </c>
      <c r="E3497" s="17"/>
      <c r="F3497" s="14">
        <f t="shared" si="120"/>
        <v>0.4166236451430626</v>
      </c>
    </row>
    <row r="3498" spans="1:6" ht="12.75">
      <c r="A3498" s="17" t="s">
        <v>1702</v>
      </c>
      <c r="B3498" s="108">
        <v>184854300</v>
      </c>
      <c r="C3498" s="108"/>
      <c r="D3498" s="108">
        <v>89693955</v>
      </c>
      <c r="E3498" s="17"/>
      <c r="F3498" s="14">
        <f t="shared" si="120"/>
        <v>0.4852143282574438</v>
      </c>
    </row>
    <row r="3499" spans="1:6" ht="12.75">
      <c r="A3499" s="17" t="s">
        <v>1703</v>
      </c>
      <c r="B3499" s="108">
        <v>112117400</v>
      </c>
      <c r="C3499" s="108"/>
      <c r="D3499" s="108">
        <v>60349945</v>
      </c>
      <c r="E3499" s="17"/>
      <c r="F3499" s="14">
        <f t="shared" si="120"/>
        <v>0.5382745675515129</v>
      </c>
    </row>
    <row r="3500" spans="1:6" ht="12.75">
      <c r="A3500" s="17" t="s">
        <v>2087</v>
      </c>
      <c r="B3500" s="108">
        <v>198237400</v>
      </c>
      <c r="C3500" s="108"/>
      <c r="D3500" s="108">
        <v>104565895</v>
      </c>
      <c r="E3500" s="17"/>
      <c r="F3500" s="14">
        <f t="shared" si="120"/>
        <v>0.527478139846467</v>
      </c>
    </row>
    <row r="3501" spans="1:6" ht="12.75">
      <c r="A3501" s="17" t="s">
        <v>1704</v>
      </c>
      <c r="B3501" s="108">
        <v>174655900</v>
      </c>
      <c r="C3501" s="108"/>
      <c r="D3501" s="108">
        <v>84484305</v>
      </c>
      <c r="E3501" s="17"/>
      <c r="F3501" s="14">
        <f t="shared" si="120"/>
        <v>0.4837185860884173</v>
      </c>
    </row>
    <row r="3502" spans="1:6" ht="12.75">
      <c r="A3502" s="8" t="s">
        <v>1705</v>
      </c>
      <c r="B3502" s="35">
        <f>SUM(B3503:B3508)</f>
        <v>152006500</v>
      </c>
      <c r="C3502" s="35"/>
      <c r="D3502" s="35">
        <f>SUM(D3503:D3508)</f>
        <v>81085040</v>
      </c>
      <c r="E3502" s="35"/>
      <c r="F3502" s="10">
        <f t="shared" si="120"/>
        <v>0.5334313993151608</v>
      </c>
    </row>
    <row r="3503" spans="1:6" ht="12.75">
      <c r="A3503" s="17" t="s">
        <v>1706</v>
      </c>
      <c r="B3503" s="108">
        <v>13307600</v>
      </c>
      <c r="C3503" s="108"/>
      <c r="D3503" s="108">
        <v>8220315</v>
      </c>
      <c r="E3503" s="17"/>
      <c r="F3503" s="14">
        <f t="shared" si="120"/>
        <v>0.617715816525895</v>
      </c>
    </row>
    <row r="3504" spans="1:6" ht="12.75">
      <c r="A3504" s="17" t="s">
        <v>1707</v>
      </c>
      <c r="B3504" s="108">
        <v>7575100</v>
      </c>
      <c r="C3504" s="108"/>
      <c r="D3504" s="108">
        <v>3441315</v>
      </c>
      <c r="E3504" s="17"/>
      <c r="F3504" s="14">
        <f t="shared" si="120"/>
        <v>0.4542930126334966</v>
      </c>
    </row>
    <row r="3505" spans="1:6" ht="12.75">
      <c r="A3505" s="17" t="s">
        <v>1708</v>
      </c>
      <c r="B3505" s="108">
        <v>43610200</v>
      </c>
      <c r="C3505" s="108"/>
      <c r="D3505" s="108">
        <v>23190075</v>
      </c>
      <c r="E3505" s="17"/>
      <c r="F3505" s="14">
        <f t="shared" si="120"/>
        <v>0.5317580520153542</v>
      </c>
    </row>
    <row r="3506" spans="1:6" ht="12.75">
      <c r="A3506" s="17" t="s">
        <v>1709</v>
      </c>
      <c r="B3506" s="108">
        <v>25946900</v>
      </c>
      <c r="C3506" s="108"/>
      <c r="D3506" s="108">
        <v>12819185</v>
      </c>
      <c r="E3506" s="17"/>
      <c r="F3506" s="14">
        <f t="shared" si="120"/>
        <v>0.49405458840940536</v>
      </c>
    </row>
    <row r="3507" spans="1:6" ht="12.75">
      <c r="A3507" s="17" t="s">
        <v>1710</v>
      </c>
      <c r="B3507" s="108">
        <v>12751200</v>
      </c>
      <c r="C3507" s="108"/>
      <c r="D3507" s="108">
        <v>7277960</v>
      </c>
      <c r="E3507" s="17"/>
      <c r="F3507" s="14">
        <f t="shared" si="120"/>
        <v>0.570766672940586</v>
      </c>
    </row>
    <row r="3508" spans="1:6" ht="12.75">
      <c r="A3508" s="17" t="s">
        <v>1711</v>
      </c>
      <c r="B3508" s="108">
        <v>48815500</v>
      </c>
      <c r="C3508" s="108"/>
      <c r="D3508" s="108">
        <v>26136190</v>
      </c>
      <c r="E3508" s="17"/>
      <c r="F3508" s="14">
        <f t="shared" si="120"/>
        <v>0.5354076061906566</v>
      </c>
    </row>
    <row r="3509" spans="1:6" ht="12.75">
      <c r="A3509" s="8" t="s">
        <v>1712</v>
      </c>
      <c r="B3509" s="35">
        <f>SUM(B3510:B3514)</f>
        <v>233380900</v>
      </c>
      <c r="C3509" s="35"/>
      <c r="D3509" s="35">
        <f>SUM(D3510:D3514)</f>
        <v>119136960</v>
      </c>
      <c r="E3509" s="35"/>
      <c r="F3509" s="10">
        <f t="shared" si="120"/>
        <v>0.5104829058419091</v>
      </c>
    </row>
    <row r="3510" spans="1:6" ht="12.75">
      <c r="A3510" s="17" t="s">
        <v>1713</v>
      </c>
      <c r="B3510" s="108">
        <v>62510100</v>
      </c>
      <c r="C3510" s="108"/>
      <c r="D3510" s="108">
        <v>32211470</v>
      </c>
      <c r="E3510" s="17"/>
      <c r="F3510" s="14">
        <f t="shared" si="120"/>
        <v>0.5153002474800072</v>
      </c>
    </row>
    <row r="3511" spans="1:6" ht="12.75">
      <c r="A3511" s="17" t="s">
        <v>873</v>
      </c>
      <c r="B3511" s="108">
        <v>66104700</v>
      </c>
      <c r="C3511" s="108"/>
      <c r="D3511" s="108">
        <v>35973380</v>
      </c>
      <c r="E3511" s="17"/>
      <c r="F3511" s="14">
        <f t="shared" si="120"/>
        <v>0.544187932174263</v>
      </c>
    </row>
    <row r="3512" spans="1:6" ht="12.75">
      <c r="A3512" s="17" t="s">
        <v>2037</v>
      </c>
      <c r="B3512" s="108">
        <v>18473300</v>
      </c>
      <c r="C3512" s="108"/>
      <c r="D3512" s="108">
        <v>7746515</v>
      </c>
      <c r="E3512" s="17"/>
      <c r="F3512" s="14">
        <f t="shared" si="120"/>
        <v>0.41933574401974744</v>
      </c>
    </row>
    <row r="3513" spans="1:6" ht="12.75">
      <c r="A3513" s="17" t="s">
        <v>1714</v>
      </c>
      <c r="B3513" s="108">
        <v>68166000</v>
      </c>
      <c r="C3513" s="108"/>
      <c r="D3513" s="108">
        <v>35389975</v>
      </c>
      <c r="E3513" s="17"/>
      <c r="F3513" s="14">
        <f t="shared" si="120"/>
        <v>0.5191734148989232</v>
      </c>
    </row>
    <row r="3514" spans="1:6" ht="12.75">
      <c r="A3514" s="17" t="s">
        <v>1715</v>
      </c>
      <c r="B3514" s="108">
        <v>18126800</v>
      </c>
      <c r="C3514" s="108"/>
      <c r="D3514" s="108">
        <v>7815620</v>
      </c>
      <c r="E3514" s="17"/>
      <c r="F3514" s="14">
        <f t="shared" si="120"/>
        <v>0.4311638016638348</v>
      </c>
    </row>
    <row r="3515" spans="1:6" ht="12.75">
      <c r="A3515" s="8" t="s">
        <v>1716</v>
      </c>
      <c r="B3515" s="35">
        <f>SUM(B3516:B3523)</f>
        <v>381195400</v>
      </c>
      <c r="C3515" s="35"/>
      <c r="D3515" s="35">
        <f>SUM(D3516:D3523)</f>
        <v>196702294</v>
      </c>
      <c r="E3515" s="35"/>
      <c r="F3515" s="10">
        <f t="shared" si="120"/>
        <v>0.5160143433000504</v>
      </c>
    </row>
    <row r="3516" spans="1:6" ht="12.75">
      <c r="A3516" s="17" t="s">
        <v>1717</v>
      </c>
      <c r="B3516" s="108">
        <v>50796200</v>
      </c>
      <c r="C3516" s="108"/>
      <c r="D3516" s="108">
        <v>29850200</v>
      </c>
      <c r="E3516" s="17"/>
      <c r="F3516" s="14">
        <f t="shared" si="120"/>
        <v>0.587646320000315</v>
      </c>
    </row>
    <row r="3517" spans="1:6" ht="12.75">
      <c r="A3517" s="17" t="s">
        <v>843</v>
      </c>
      <c r="B3517" s="108">
        <v>122322000</v>
      </c>
      <c r="C3517" s="108"/>
      <c r="D3517" s="108">
        <v>59696820</v>
      </c>
      <c r="E3517" s="17"/>
      <c r="F3517" s="14">
        <f t="shared" si="120"/>
        <v>0.48803011723156914</v>
      </c>
    </row>
    <row r="3518" spans="1:6" ht="12.75">
      <c r="A3518" s="17" t="s">
        <v>1718</v>
      </c>
      <c r="B3518" s="108">
        <v>86119100</v>
      </c>
      <c r="C3518" s="108"/>
      <c r="D3518" s="108">
        <v>44814775</v>
      </c>
      <c r="E3518" s="17"/>
      <c r="F3518" s="14">
        <f t="shared" si="120"/>
        <v>0.5203813671996108</v>
      </c>
    </row>
    <row r="3519" spans="1:6" ht="12.75">
      <c r="A3519" s="17" t="s">
        <v>0</v>
      </c>
      <c r="B3519" s="108">
        <v>14534900</v>
      </c>
      <c r="C3519" s="108"/>
      <c r="D3519" s="108">
        <v>8399390</v>
      </c>
      <c r="E3519" s="17"/>
      <c r="F3519" s="14">
        <f t="shared" si="120"/>
        <v>0.5778773847773291</v>
      </c>
    </row>
    <row r="3520" spans="1:6" ht="12.75">
      <c r="A3520" s="17" t="s">
        <v>1</v>
      </c>
      <c r="B3520" s="108">
        <v>17244700</v>
      </c>
      <c r="C3520" s="108"/>
      <c r="D3520" s="108">
        <v>8086470</v>
      </c>
      <c r="E3520" s="17"/>
      <c r="F3520" s="14">
        <f t="shared" si="120"/>
        <v>0.4689249450555823</v>
      </c>
    </row>
    <row r="3521" spans="1:6" ht="12.75">
      <c r="A3521" s="17" t="s">
        <v>2</v>
      </c>
      <c r="B3521" s="108">
        <v>25614900</v>
      </c>
      <c r="C3521" s="108"/>
      <c r="D3521" s="108">
        <v>13456880</v>
      </c>
      <c r="E3521" s="17"/>
      <c r="F3521" s="14">
        <f t="shared" si="120"/>
        <v>0.5253536027858785</v>
      </c>
    </row>
    <row r="3522" spans="1:6" ht="12.75">
      <c r="A3522" s="17" t="s">
        <v>520</v>
      </c>
      <c r="B3522" s="108">
        <v>46286600</v>
      </c>
      <c r="C3522" s="108"/>
      <c r="D3522" s="108">
        <v>23069570</v>
      </c>
      <c r="E3522" s="17"/>
      <c r="F3522" s="14">
        <f t="shared" si="120"/>
        <v>0.49840709838268527</v>
      </c>
    </row>
    <row r="3523" spans="1:6" ht="12.75">
      <c r="A3523" s="17" t="s">
        <v>2901</v>
      </c>
      <c r="B3523" s="108">
        <v>18277000</v>
      </c>
      <c r="C3523" s="108"/>
      <c r="D3523" s="108">
        <v>9328189</v>
      </c>
      <c r="E3523" s="17"/>
      <c r="F3523" s="14">
        <f t="shared" si="120"/>
        <v>0.5103785632215353</v>
      </c>
    </row>
    <row r="3524" spans="1:6" ht="12.75">
      <c r="A3524" s="38" t="s">
        <v>2460</v>
      </c>
      <c r="B3524" s="29"/>
      <c r="C3524" s="29"/>
      <c r="D3524" s="29"/>
      <c r="E3524" s="17"/>
      <c r="F3524" s="14"/>
    </row>
    <row r="3525" spans="1:6" ht="12.75">
      <c r="A3525" s="8" t="s">
        <v>3</v>
      </c>
      <c r="B3525" s="35">
        <f>SUM(B3526:B3531)</f>
        <v>379297300</v>
      </c>
      <c r="C3525" s="35"/>
      <c r="D3525" s="35">
        <f>SUM(D3526:D3531)</f>
        <v>179900650</v>
      </c>
      <c r="E3525" s="35"/>
      <c r="F3525" s="10">
        <f aca="true" t="shared" si="121" ref="F3525:F3538">SUM(D3525/B3525)</f>
        <v>0.47429984342097875</v>
      </c>
    </row>
    <row r="3526" spans="1:6" ht="12.75">
      <c r="A3526" s="17" t="s">
        <v>1732</v>
      </c>
      <c r="B3526" s="108">
        <v>11719100</v>
      </c>
      <c r="C3526" s="108"/>
      <c r="D3526" s="108">
        <v>4518940</v>
      </c>
      <c r="E3526" s="17"/>
      <c r="F3526" s="14">
        <f t="shared" si="121"/>
        <v>0.3856046966063947</v>
      </c>
    </row>
    <row r="3527" spans="1:6" ht="12.75">
      <c r="A3527" s="17" t="s">
        <v>1733</v>
      </c>
      <c r="B3527" s="108">
        <v>59539100</v>
      </c>
      <c r="C3527" s="108"/>
      <c r="D3527" s="108">
        <v>28442880</v>
      </c>
      <c r="E3527" s="17"/>
      <c r="F3527" s="14">
        <f t="shared" si="121"/>
        <v>0.4777176678854736</v>
      </c>
    </row>
    <row r="3528" spans="1:6" ht="12.75">
      <c r="A3528" s="17" t="s">
        <v>1734</v>
      </c>
      <c r="B3528" s="108">
        <v>168189900</v>
      </c>
      <c r="C3528" s="108"/>
      <c r="D3528" s="108">
        <v>78990790</v>
      </c>
      <c r="E3528" s="17"/>
      <c r="F3528" s="14">
        <f t="shared" si="121"/>
        <v>0.46965239886580584</v>
      </c>
    </row>
    <row r="3529" spans="1:6" ht="12.75">
      <c r="A3529" s="17" t="s">
        <v>1735</v>
      </c>
      <c r="B3529" s="108">
        <v>30777400</v>
      </c>
      <c r="C3529" s="108"/>
      <c r="D3529" s="108">
        <v>14694715</v>
      </c>
      <c r="E3529" s="17"/>
      <c r="F3529" s="14">
        <f t="shared" si="121"/>
        <v>0.47745147413361755</v>
      </c>
    </row>
    <row r="3530" spans="1:6" ht="12.75">
      <c r="A3530" s="17" t="s">
        <v>1736</v>
      </c>
      <c r="B3530" s="108">
        <v>13691500</v>
      </c>
      <c r="C3530" s="108"/>
      <c r="D3530" s="108">
        <v>4783175</v>
      </c>
      <c r="E3530" s="17"/>
      <c r="F3530" s="14">
        <f t="shared" si="121"/>
        <v>0.3493536135558558</v>
      </c>
    </row>
    <row r="3531" spans="1:6" ht="12.75">
      <c r="A3531" s="17" t="s">
        <v>2086</v>
      </c>
      <c r="B3531" s="108">
        <v>95380300</v>
      </c>
      <c r="C3531" s="108"/>
      <c r="D3531" s="108">
        <v>48470150</v>
      </c>
      <c r="E3531" s="17"/>
      <c r="F3531" s="14">
        <f t="shared" si="121"/>
        <v>0.5081777893338562</v>
      </c>
    </row>
    <row r="3532" spans="1:6" ht="12.75">
      <c r="A3532" s="8" t="s">
        <v>1737</v>
      </c>
      <c r="B3532" s="35">
        <f>SUM(B3533:B3538)</f>
        <v>501606200</v>
      </c>
      <c r="C3532" s="35"/>
      <c r="D3532" s="35">
        <f>SUM(D3533:D3538)</f>
        <v>275437995</v>
      </c>
      <c r="E3532" s="35"/>
      <c r="F3532" s="10">
        <f t="shared" si="121"/>
        <v>0.5491120225387963</v>
      </c>
    </row>
    <row r="3533" spans="1:6" ht="12.75">
      <c r="A3533" s="17" t="s">
        <v>1738</v>
      </c>
      <c r="B3533" s="108">
        <v>9902800</v>
      </c>
      <c r="C3533" s="108"/>
      <c r="D3533" s="108">
        <v>5529080</v>
      </c>
      <c r="E3533" s="17"/>
      <c r="F3533" s="14">
        <f t="shared" si="121"/>
        <v>0.5583350163590096</v>
      </c>
    </row>
    <row r="3534" spans="1:6" ht="12.75">
      <c r="A3534" s="17" t="s">
        <v>1739</v>
      </c>
      <c r="B3534" s="108">
        <v>2654400</v>
      </c>
      <c r="C3534" s="108"/>
      <c r="D3534" s="108">
        <v>1734900</v>
      </c>
      <c r="E3534" s="17"/>
      <c r="F3534" s="14">
        <f t="shared" si="121"/>
        <v>0.6535940325497287</v>
      </c>
    </row>
    <row r="3535" spans="1:6" ht="12.75">
      <c r="A3535" s="17" t="s">
        <v>1740</v>
      </c>
      <c r="B3535" s="108">
        <v>118677400</v>
      </c>
      <c r="C3535" s="108"/>
      <c r="D3535" s="108">
        <v>60483800</v>
      </c>
      <c r="E3535" s="17"/>
      <c r="F3535" s="14">
        <f t="shared" si="121"/>
        <v>0.5096488463683903</v>
      </c>
    </row>
    <row r="3536" spans="1:6" ht="12.75">
      <c r="A3536" s="17" t="s">
        <v>1741</v>
      </c>
      <c r="B3536" s="108">
        <v>19523200</v>
      </c>
      <c r="C3536" s="108"/>
      <c r="D3536" s="108">
        <v>10367560</v>
      </c>
      <c r="E3536" s="17"/>
      <c r="F3536" s="14">
        <f t="shared" si="121"/>
        <v>0.531037944599246</v>
      </c>
    </row>
    <row r="3537" spans="1:6" ht="12.75">
      <c r="A3537" s="17" t="s">
        <v>1742</v>
      </c>
      <c r="B3537" s="108">
        <v>39007700</v>
      </c>
      <c r="C3537" s="108"/>
      <c r="D3537" s="108">
        <v>20725945</v>
      </c>
      <c r="E3537" s="17"/>
      <c r="F3537" s="14">
        <f t="shared" si="121"/>
        <v>0.5313295836463058</v>
      </c>
    </row>
    <row r="3538" spans="1:6" ht="12.75">
      <c r="A3538" s="17" t="s">
        <v>1743</v>
      </c>
      <c r="B3538" s="108">
        <v>311840700</v>
      </c>
      <c r="C3538" s="108"/>
      <c r="D3538" s="108">
        <v>176596710</v>
      </c>
      <c r="E3538" s="17"/>
      <c r="F3538" s="14">
        <f t="shared" si="121"/>
        <v>0.5663042380292246</v>
      </c>
    </row>
    <row r="3541" spans="1:6" ht="12.75">
      <c r="A3541" s="43" t="s">
        <v>1695</v>
      </c>
      <c r="B3541" s="44"/>
      <c r="C3541" s="44"/>
      <c r="D3541" s="44"/>
      <c r="E3541" s="44"/>
      <c r="F3541" s="45"/>
    </row>
    <row r="3542" spans="1:6" ht="12.75">
      <c r="A3542" s="46"/>
      <c r="B3542" s="11"/>
      <c r="C3542" s="11"/>
      <c r="D3542" s="11"/>
      <c r="E3542" s="11"/>
      <c r="F3542" s="42"/>
    </row>
    <row r="3543" spans="1:6" ht="12.75">
      <c r="A3543" s="19" t="s">
        <v>977</v>
      </c>
      <c r="B3543" s="5">
        <v>2005</v>
      </c>
      <c r="C3543" s="5" t="s">
        <v>978</v>
      </c>
      <c r="D3543" s="5">
        <v>2005</v>
      </c>
      <c r="E3543" s="19"/>
      <c r="F3543" s="47"/>
    </row>
    <row r="3544" spans="1:6" ht="13.5" thickBot="1">
      <c r="A3544" s="48" t="s">
        <v>979</v>
      </c>
      <c r="B3544" s="49" t="s">
        <v>980</v>
      </c>
      <c r="C3544" s="48"/>
      <c r="D3544" s="48" t="s">
        <v>981</v>
      </c>
      <c r="E3544" s="48"/>
      <c r="F3544" s="50" t="s">
        <v>982</v>
      </c>
    </row>
    <row r="3545" spans="1:6" ht="12.75">
      <c r="A3545" s="11"/>
      <c r="B3545" s="13"/>
      <c r="C3545" s="13"/>
      <c r="D3545" s="13"/>
      <c r="E3545" s="11"/>
      <c r="F3545" s="42"/>
    </row>
    <row r="3546" spans="1:6" ht="12.75">
      <c r="A3546" s="8" t="s">
        <v>1744</v>
      </c>
      <c r="B3546" s="35">
        <f>SUM(B3547:B3552)</f>
        <v>230043700</v>
      </c>
      <c r="C3546" s="35"/>
      <c r="D3546" s="35">
        <f>SUM(D3547:D3552)</f>
        <v>116491375</v>
      </c>
      <c r="E3546" s="35"/>
      <c r="F3546" s="10">
        <f aca="true" t="shared" si="122" ref="F3546:F3576">SUM(D3546/B3546)</f>
        <v>0.5063880254056077</v>
      </c>
    </row>
    <row r="3547" spans="1:6" ht="12.75">
      <c r="A3547" s="17" t="s">
        <v>1745</v>
      </c>
      <c r="B3547" s="108">
        <v>28827600</v>
      </c>
      <c r="C3547" s="108"/>
      <c r="D3547" s="108">
        <v>11979665</v>
      </c>
      <c r="E3547" s="17"/>
      <c r="F3547" s="14">
        <f t="shared" si="122"/>
        <v>0.4155623430323718</v>
      </c>
    </row>
    <row r="3548" spans="1:6" ht="12.75">
      <c r="A3548" s="17" t="s">
        <v>1746</v>
      </c>
      <c r="B3548" s="108">
        <v>65717500</v>
      </c>
      <c r="C3548" s="108"/>
      <c r="D3548" s="108">
        <v>31050390</v>
      </c>
      <c r="E3548" s="17"/>
      <c r="F3548" s="14">
        <f t="shared" si="122"/>
        <v>0.4724828242096854</v>
      </c>
    </row>
    <row r="3549" spans="1:6" ht="12.75">
      <c r="A3549" s="17" t="s">
        <v>1747</v>
      </c>
      <c r="B3549" s="108">
        <v>7458800</v>
      </c>
      <c r="C3549" s="108"/>
      <c r="D3549" s="108">
        <v>4409135</v>
      </c>
      <c r="E3549" s="17"/>
      <c r="F3549" s="14">
        <f t="shared" si="122"/>
        <v>0.5911319515203518</v>
      </c>
    </row>
    <row r="3550" spans="1:6" ht="12.75">
      <c r="A3550" s="17" t="s">
        <v>1748</v>
      </c>
      <c r="B3550" s="108">
        <v>47669500</v>
      </c>
      <c r="C3550" s="108"/>
      <c r="D3550" s="108">
        <v>24013230</v>
      </c>
      <c r="E3550" s="17"/>
      <c r="F3550" s="14">
        <f t="shared" si="122"/>
        <v>0.5037441131121577</v>
      </c>
    </row>
    <row r="3551" spans="1:6" ht="12.75">
      <c r="A3551" s="17" t="s">
        <v>1749</v>
      </c>
      <c r="B3551" s="108">
        <v>21244200</v>
      </c>
      <c r="C3551" s="108"/>
      <c r="D3551" s="108">
        <v>12280655</v>
      </c>
      <c r="E3551" s="17"/>
      <c r="F3551" s="14">
        <f t="shared" si="122"/>
        <v>0.578070955837358</v>
      </c>
    </row>
    <row r="3552" spans="1:6" ht="12.75">
      <c r="A3552" s="17" t="s">
        <v>904</v>
      </c>
      <c r="B3552" s="108">
        <v>59126100</v>
      </c>
      <c r="C3552" s="108"/>
      <c r="D3552" s="108">
        <v>32758300</v>
      </c>
      <c r="E3552" s="17"/>
      <c r="F3552" s="14">
        <f t="shared" si="122"/>
        <v>0.554041277878974</v>
      </c>
    </row>
    <row r="3553" spans="1:6" ht="12.75">
      <c r="A3553" s="8" t="s">
        <v>1750</v>
      </c>
      <c r="B3553" s="35">
        <f>SUM(B3554:B3557)</f>
        <v>247198900</v>
      </c>
      <c r="C3553" s="35"/>
      <c r="D3553" s="35">
        <f>SUM(D3554:D3557)</f>
        <v>132743395</v>
      </c>
      <c r="E3553" s="35"/>
      <c r="F3553" s="10">
        <f t="shared" si="122"/>
        <v>0.5369902333707796</v>
      </c>
    </row>
    <row r="3554" spans="1:6" ht="12.75">
      <c r="A3554" s="17" t="s">
        <v>1751</v>
      </c>
      <c r="B3554" s="108">
        <v>4297300</v>
      </c>
      <c r="C3554" s="108"/>
      <c r="D3554" s="108">
        <v>2212730</v>
      </c>
      <c r="E3554" s="17"/>
      <c r="F3554" s="14">
        <f t="shared" si="122"/>
        <v>0.514911688734787</v>
      </c>
    </row>
    <row r="3555" spans="1:6" ht="12.75">
      <c r="A3555" s="17" t="s">
        <v>1752</v>
      </c>
      <c r="B3555" s="108">
        <v>6992800</v>
      </c>
      <c r="C3555" s="108"/>
      <c r="D3555" s="108">
        <v>3806115</v>
      </c>
      <c r="E3555" s="17"/>
      <c r="F3555" s="14">
        <f t="shared" si="122"/>
        <v>0.5442905560004576</v>
      </c>
    </row>
    <row r="3556" spans="1:6" ht="12.75">
      <c r="A3556" s="17" t="s">
        <v>1753</v>
      </c>
      <c r="B3556" s="108">
        <v>119456100</v>
      </c>
      <c r="C3556" s="108"/>
      <c r="D3556" s="108">
        <v>64824005</v>
      </c>
      <c r="E3556" s="17"/>
      <c r="F3556" s="14">
        <f t="shared" si="122"/>
        <v>0.5426596465144936</v>
      </c>
    </row>
    <row r="3557" spans="1:6" ht="12.75">
      <c r="A3557" s="17" t="s">
        <v>22</v>
      </c>
      <c r="B3557" s="108">
        <v>116452700</v>
      </c>
      <c r="C3557" s="108"/>
      <c r="D3557" s="108">
        <v>61900545</v>
      </c>
      <c r="E3557" s="17"/>
      <c r="F3557" s="14">
        <f t="shared" si="122"/>
        <v>0.5315509644688359</v>
      </c>
    </row>
    <row r="3558" spans="1:6" ht="12.75">
      <c r="A3558" s="8" t="s">
        <v>23</v>
      </c>
      <c r="B3558" s="35">
        <f>SUM(B3559:B3560)</f>
        <v>141902800</v>
      </c>
      <c r="C3558" s="35"/>
      <c r="D3558" s="35">
        <f>SUM(D3559:D3560)</f>
        <v>73437400</v>
      </c>
      <c r="E3558" s="35"/>
      <c r="F3558" s="10">
        <f t="shared" si="122"/>
        <v>0.5175190341557743</v>
      </c>
    </row>
    <row r="3559" spans="1:6" ht="12.75">
      <c r="A3559" s="17" t="s">
        <v>24</v>
      </c>
      <c r="B3559" s="108">
        <v>63394900</v>
      </c>
      <c r="C3559" s="108"/>
      <c r="D3559" s="108">
        <v>32291410</v>
      </c>
      <c r="E3559" s="17"/>
      <c r="F3559" s="14">
        <f t="shared" si="122"/>
        <v>0.5093692079331302</v>
      </c>
    </row>
    <row r="3560" spans="1:6" ht="12.75">
      <c r="A3560" s="17" t="s">
        <v>25</v>
      </c>
      <c r="B3560" s="108">
        <v>78507900</v>
      </c>
      <c r="C3560" s="108"/>
      <c r="D3560" s="108">
        <v>41145990</v>
      </c>
      <c r="E3560" s="17"/>
      <c r="F3560" s="14">
        <f t="shared" si="122"/>
        <v>0.524099995032347</v>
      </c>
    </row>
    <row r="3561" spans="1:6" ht="12.75">
      <c r="A3561" s="8" t="s">
        <v>26</v>
      </c>
      <c r="B3561" s="35">
        <f>SUM(B3562:B3566)</f>
        <v>551313100</v>
      </c>
      <c r="C3561" s="35"/>
      <c r="D3561" s="35">
        <f>SUM(D3562:D3566)</f>
        <v>286170380</v>
      </c>
      <c r="E3561" s="35"/>
      <c r="F3561" s="10">
        <f t="shared" si="122"/>
        <v>0.5190705245349694</v>
      </c>
    </row>
    <row r="3562" spans="1:6" ht="12.75">
      <c r="A3562" s="17" t="s">
        <v>1710</v>
      </c>
      <c r="B3562" s="108">
        <v>163088200</v>
      </c>
      <c r="C3562" s="108"/>
      <c r="D3562" s="108">
        <v>88505380</v>
      </c>
      <c r="E3562" s="17"/>
      <c r="F3562" s="14">
        <f t="shared" si="122"/>
        <v>0.5426841426908875</v>
      </c>
    </row>
    <row r="3563" spans="1:6" ht="12.75">
      <c r="A3563" s="17" t="s">
        <v>220</v>
      </c>
      <c r="B3563" s="108">
        <v>24926700</v>
      </c>
      <c r="C3563" s="108"/>
      <c r="D3563" s="108">
        <v>12475185</v>
      </c>
      <c r="E3563" s="17"/>
      <c r="F3563" s="14">
        <f t="shared" si="122"/>
        <v>0.5004747920904091</v>
      </c>
    </row>
    <row r="3564" spans="1:6" ht="12.75">
      <c r="A3564" s="17" t="s">
        <v>27</v>
      </c>
      <c r="B3564" s="108">
        <v>122574700</v>
      </c>
      <c r="C3564" s="108"/>
      <c r="D3564" s="108">
        <v>69404675</v>
      </c>
      <c r="E3564" s="17"/>
      <c r="F3564" s="14">
        <f t="shared" si="122"/>
        <v>0.5662234947342315</v>
      </c>
    </row>
    <row r="3565" spans="1:6" ht="12.75">
      <c r="A3565" s="17" t="s">
        <v>1862</v>
      </c>
      <c r="B3565" s="108">
        <v>44917200</v>
      </c>
      <c r="C3565" s="108"/>
      <c r="D3565" s="108">
        <v>21184555</v>
      </c>
      <c r="E3565" s="17"/>
      <c r="F3565" s="14">
        <f t="shared" si="122"/>
        <v>0.4716356985742655</v>
      </c>
    </row>
    <row r="3566" spans="1:6" ht="12.75">
      <c r="A3566" s="17" t="s">
        <v>28</v>
      </c>
      <c r="B3566" s="108">
        <v>195806300</v>
      </c>
      <c r="C3566" s="108"/>
      <c r="D3566" s="108">
        <v>94600585</v>
      </c>
      <c r="E3566" s="17"/>
      <c r="F3566" s="14">
        <f t="shared" si="122"/>
        <v>0.48313351000453</v>
      </c>
    </row>
    <row r="3567" spans="1:6" ht="12.75">
      <c r="A3567" s="8" t="s">
        <v>29</v>
      </c>
      <c r="B3567" s="35">
        <f>SUM(B3568:B3572)</f>
        <v>240168900</v>
      </c>
      <c r="C3567" s="35"/>
      <c r="D3567" s="35">
        <f>SUM(D3568:D3572)</f>
        <v>109280425</v>
      </c>
      <c r="E3567" s="35"/>
      <c r="F3567" s="10">
        <f t="shared" si="122"/>
        <v>0.45501488743963103</v>
      </c>
    </row>
    <row r="3568" spans="1:6" ht="12.75">
      <c r="A3568" s="17" t="s">
        <v>30</v>
      </c>
      <c r="B3568" s="108">
        <v>32352300</v>
      </c>
      <c r="C3568" s="108"/>
      <c r="D3568" s="108">
        <v>14542005</v>
      </c>
      <c r="E3568" s="17"/>
      <c r="F3568" s="14">
        <f t="shared" si="122"/>
        <v>0.44948906260142246</v>
      </c>
    </row>
    <row r="3569" spans="1:6" ht="12.75">
      <c r="A3569" s="17" t="s">
        <v>2656</v>
      </c>
      <c r="B3569" s="108">
        <v>28140300</v>
      </c>
      <c r="C3569" s="108"/>
      <c r="D3569" s="108">
        <v>11603735</v>
      </c>
      <c r="E3569" s="17"/>
      <c r="F3569" s="14">
        <f t="shared" si="122"/>
        <v>0.4123529244535417</v>
      </c>
    </row>
    <row r="3570" spans="1:6" ht="12.75">
      <c r="A3570" s="17" t="s">
        <v>31</v>
      </c>
      <c r="B3570" s="108">
        <v>116177200</v>
      </c>
      <c r="C3570" s="108"/>
      <c r="D3570" s="108">
        <v>56249655</v>
      </c>
      <c r="E3570" s="17"/>
      <c r="F3570" s="14">
        <f t="shared" si="122"/>
        <v>0.4841712057098983</v>
      </c>
    </row>
    <row r="3571" spans="1:6" ht="12.75">
      <c r="A3571" s="17" t="s">
        <v>32</v>
      </c>
      <c r="B3571" s="108">
        <v>33412000</v>
      </c>
      <c r="C3571" s="108"/>
      <c r="D3571" s="108">
        <v>13110985</v>
      </c>
      <c r="E3571" s="17"/>
      <c r="F3571" s="14">
        <f t="shared" si="122"/>
        <v>0.3924034777924099</v>
      </c>
    </row>
    <row r="3572" spans="1:6" ht="12.75">
      <c r="A3572" s="17" t="s">
        <v>33</v>
      </c>
      <c r="B3572" s="108">
        <v>30087100</v>
      </c>
      <c r="C3572" s="108"/>
      <c r="D3572" s="108">
        <v>13774045</v>
      </c>
      <c r="E3572" s="17"/>
      <c r="F3572" s="14">
        <f t="shared" si="122"/>
        <v>0.4578056708689106</v>
      </c>
    </row>
    <row r="3573" spans="1:6" ht="12.75">
      <c r="A3573" s="8" t="s">
        <v>34</v>
      </c>
      <c r="B3573" s="35">
        <f>SUM(B3574:B3582)</f>
        <v>162886300</v>
      </c>
      <c r="C3573" s="35"/>
      <c r="D3573" s="35">
        <f>SUM(D3574:D3582)</f>
        <v>127863300</v>
      </c>
      <c r="E3573" s="35"/>
      <c r="F3573" s="10">
        <f t="shared" si="122"/>
        <v>0.7849849864598804</v>
      </c>
    </row>
    <row r="3574" spans="1:6" ht="12.75">
      <c r="A3574" s="17" t="s">
        <v>290</v>
      </c>
      <c r="B3574" s="108">
        <v>59121500</v>
      </c>
      <c r="C3574" s="108"/>
      <c r="D3574" s="108">
        <v>26976615</v>
      </c>
      <c r="E3574" s="17"/>
      <c r="F3574" s="14">
        <f t="shared" si="122"/>
        <v>0.4562911123702883</v>
      </c>
    </row>
    <row r="3575" spans="1:6" ht="12.75">
      <c r="A3575" s="17" t="s">
        <v>35</v>
      </c>
      <c r="B3575" s="108">
        <v>23006200</v>
      </c>
      <c r="C3575" s="108"/>
      <c r="D3575" s="108">
        <v>11615985</v>
      </c>
      <c r="E3575" s="17"/>
      <c r="F3575" s="14">
        <f t="shared" si="122"/>
        <v>0.5049067207970025</v>
      </c>
    </row>
    <row r="3576" spans="1:6" ht="12.75">
      <c r="A3576" s="17" t="s">
        <v>347</v>
      </c>
      <c r="B3576" s="108">
        <v>9373300</v>
      </c>
      <c r="C3576" s="108"/>
      <c r="D3576" s="108">
        <v>8333500</v>
      </c>
      <c r="E3576" s="17"/>
      <c r="F3576" s="14">
        <f t="shared" si="122"/>
        <v>0.8890678843096882</v>
      </c>
    </row>
    <row r="3577" spans="1:6" ht="12.75">
      <c r="A3577" s="38" t="s">
        <v>1675</v>
      </c>
      <c r="B3577" s="108"/>
      <c r="C3577" s="108"/>
      <c r="D3577" s="108"/>
      <c r="E3577" s="17"/>
      <c r="F3577" s="14"/>
    </row>
    <row r="3578" spans="1:6" ht="12.75">
      <c r="A3578" s="17" t="s">
        <v>36</v>
      </c>
      <c r="B3578" s="108">
        <v>21591300</v>
      </c>
      <c r="C3578" s="108"/>
      <c r="D3578" s="108">
        <v>27171000</v>
      </c>
      <c r="E3578" s="17"/>
      <c r="F3578" s="14">
        <f>SUM(D3578/B3578)</f>
        <v>1.258423531700268</v>
      </c>
    </row>
    <row r="3579" spans="1:6" ht="12.75">
      <c r="A3579" s="38" t="s">
        <v>1675</v>
      </c>
      <c r="B3579" s="108"/>
      <c r="C3579" s="108"/>
      <c r="D3579" s="108"/>
      <c r="E3579" s="17"/>
      <c r="F3579" s="14"/>
    </row>
    <row r="3580" spans="1:6" ht="12.75">
      <c r="A3580" s="17" t="s">
        <v>37</v>
      </c>
      <c r="B3580" s="108">
        <v>27775200</v>
      </c>
      <c r="C3580" s="108"/>
      <c r="D3580" s="108">
        <v>28112900</v>
      </c>
      <c r="E3580" s="17"/>
      <c r="F3580" s="14">
        <f>SUM(D3580/B3580)</f>
        <v>1.0121583282928657</v>
      </c>
    </row>
    <row r="3581" spans="1:6" ht="12.75">
      <c r="A3581" s="38" t="s">
        <v>1675</v>
      </c>
      <c r="B3581" s="108"/>
      <c r="C3581" s="108"/>
      <c r="D3581" s="108"/>
      <c r="E3581" s="17"/>
      <c r="F3581" s="14"/>
    </row>
    <row r="3582" spans="1:6" ht="12.75">
      <c r="A3582" s="17" t="s">
        <v>38</v>
      </c>
      <c r="B3582" s="108">
        <v>22018800</v>
      </c>
      <c r="C3582" s="108"/>
      <c r="D3582" s="108">
        <v>25653300</v>
      </c>
      <c r="E3582" s="17"/>
      <c r="F3582" s="14">
        <f>SUM(D3582/B3582)</f>
        <v>1.1650634911984303</v>
      </c>
    </row>
    <row r="3583" spans="1:6" ht="12.75">
      <c r="A3583" s="38" t="s">
        <v>1675</v>
      </c>
      <c r="B3583" s="29"/>
      <c r="C3583" s="29"/>
      <c r="D3583" s="29"/>
      <c r="E3583" s="17"/>
      <c r="F3583" s="14"/>
    </row>
    <row r="3584" spans="1:6" ht="12.75">
      <c r="A3584" s="17"/>
      <c r="B3584" s="17"/>
      <c r="C3584" s="17"/>
      <c r="D3584" s="17"/>
      <c r="E3584" s="17"/>
      <c r="F3584" s="14"/>
    </row>
    <row r="3585" spans="1:6" ht="12.75">
      <c r="A3585" s="17"/>
      <c r="B3585" s="17"/>
      <c r="C3585" s="17"/>
      <c r="D3585" s="17"/>
      <c r="E3585" s="17"/>
      <c r="F3585" s="14"/>
    </row>
    <row r="3586" spans="1:6" ht="15.75">
      <c r="A3586" s="22" t="s">
        <v>2015</v>
      </c>
      <c r="B3586" s="35">
        <f>+B3492+B3502+B3509+B3515+B3525+B3532+B3546+B3553+B3558+B3561+B3567+B3573</f>
        <v>4077152400</v>
      </c>
      <c r="C3586" s="35"/>
      <c r="D3586" s="35">
        <f>+D3492+D3502+D3509+D3515+D3525+D3532+D3546+D3553+D3558+D3561+D3567+D3573</f>
        <v>2126905699</v>
      </c>
      <c r="E3586" s="35"/>
      <c r="F3586" s="10">
        <f>SUM(D3586/B3586)</f>
        <v>0.5216645075616992</v>
      </c>
    </row>
    <row r="3587" spans="1:6" ht="12.75">
      <c r="A3587" s="17"/>
      <c r="B3587" s="17"/>
      <c r="C3587" s="17"/>
      <c r="D3587" s="17"/>
      <c r="E3587" s="17"/>
      <c r="F3587" s="31"/>
    </row>
    <row r="3588" spans="1:6" ht="12.75">
      <c r="A3588" s="17"/>
      <c r="B3588" s="17"/>
      <c r="C3588" s="17"/>
      <c r="D3588" s="17"/>
      <c r="E3588" s="17"/>
      <c r="F3588" s="31"/>
    </row>
    <row r="3589" spans="1:5" ht="12.75">
      <c r="A3589" s="17" t="s">
        <v>39</v>
      </c>
      <c r="B3589" s="17" t="s">
        <v>40</v>
      </c>
      <c r="C3589" s="17"/>
      <c r="D3589" s="126" t="s">
        <v>41</v>
      </c>
      <c r="E3589" s="128"/>
    </row>
    <row r="3590" spans="1:5" ht="12.75">
      <c r="A3590" s="17" t="s">
        <v>42</v>
      </c>
      <c r="B3590" s="17" t="s">
        <v>1847</v>
      </c>
      <c r="C3590" s="17"/>
      <c r="D3590" s="126" t="s">
        <v>1848</v>
      </c>
      <c r="E3590" s="128"/>
    </row>
    <row r="3591" spans="1:5" ht="12.75">
      <c r="A3591" s="17" t="s">
        <v>43</v>
      </c>
      <c r="B3591" s="17" t="s">
        <v>1847</v>
      </c>
      <c r="C3591" s="17"/>
      <c r="D3591" s="126" t="s">
        <v>1848</v>
      </c>
      <c r="E3591" s="128"/>
    </row>
    <row r="3592" spans="1:5" ht="12.75">
      <c r="A3592" s="17" t="s">
        <v>44</v>
      </c>
      <c r="B3592" s="17" t="s">
        <v>1847</v>
      </c>
      <c r="C3592" s="17"/>
      <c r="D3592" s="126" t="s">
        <v>1848</v>
      </c>
      <c r="E3592" s="128"/>
    </row>
    <row r="3593" spans="1:5" ht="12.75">
      <c r="A3593" s="17" t="s">
        <v>45</v>
      </c>
      <c r="B3593" s="17" t="s">
        <v>1847</v>
      </c>
      <c r="C3593" s="17"/>
      <c r="D3593" s="126" t="s">
        <v>1848</v>
      </c>
      <c r="E3593" s="128"/>
    </row>
    <row r="3596" spans="1:6" ht="12.75">
      <c r="A3596" s="43" t="s">
        <v>46</v>
      </c>
      <c r="B3596" s="44"/>
      <c r="C3596" s="44"/>
      <c r="D3596" s="44"/>
      <c r="E3596" s="44"/>
      <c r="F3596" s="45"/>
    </row>
    <row r="3597" spans="1:6" ht="12.75">
      <c r="A3597" s="46"/>
      <c r="B3597" s="11"/>
      <c r="C3597" s="11"/>
      <c r="D3597" s="11"/>
      <c r="E3597" s="11"/>
      <c r="F3597" s="42"/>
    </row>
    <row r="3598" spans="1:6" ht="12.75">
      <c r="A3598" s="19" t="s">
        <v>977</v>
      </c>
      <c r="B3598" s="5">
        <v>2005</v>
      </c>
      <c r="C3598" s="5" t="s">
        <v>978</v>
      </c>
      <c r="D3598" s="5">
        <v>2005</v>
      </c>
      <c r="E3598" s="19"/>
      <c r="F3598" s="47"/>
    </row>
    <row r="3599" spans="1:6" ht="13.5" thickBot="1">
      <c r="A3599" s="48" t="s">
        <v>979</v>
      </c>
      <c r="B3599" s="49" t="s">
        <v>980</v>
      </c>
      <c r="C3599" s="48"/>
      <c r="D3599" s="48" t="s">
        <v>981</v>
      </c>
      <c r="E3599" s="48"/>
      <c r="F3599" s="50" t="s">
        <v>982</v>
      </c>
    </row>
    <row r="3600" spans="1:6" ht="12.75">
      <c r="A3600" s="11"/>
      <c r="B3600" s="13"/>
      <c r="C3600" s="13"/>
      <c r="D3600" s="13"/>
      <c r="E3600" s="11"/>
      <c r="F3600" s="42"/>
    </row>
    <row r="3601" spans="1:6" ht="12.75">
      <c r="A3601" s="8" t="s">
        <v>47</v>
      </c>
      <c r="B3601" s="35">
        <f>SUM(B3602:B3613)</f>
        <v>634642700</v>
      </c>
      <c r="C3601" s="35"/>
      <c r="D3601" s="35">
        <f>SUM(D3602:D3613)</f>
        <v>119696230</v>
      </c>
      <c r="E3601" s="35"/>
      <c r="F3601" s="10">
        <f aca="true" t="shared" si="123" ref="F3601:F3623">SUM(D3601/B3601)</f>
        <v>0.18860412323343512</v>
      </c>
    </row>
    <row r="3602" spans="1:6" ht="12.75">
      <c r="A3602" s="17" t="s">
        <v>2585</v>
      </c>
      <c r="B3602" s="108">
        <v>35412900</v>
      </c>
      <c r="C3602" s="108"/>
      <c r="D3602" s="108">
        <v>6144070</v>
      </c>
      <c r="E3602" s="17"/>
      <c r="F3602" s="14">
        <f t="shared" si="123"/>
        <v>0.17349807556003602</v>
      </c>
    </row>
    <row r="3603" spans="1:6" ht="12.75">
      <c r="A3603" s="17" t="s">
        <v>2867</v>
      </c>
      <c r="B3603" s="108">
        <v>31601400</v>
      </c>
      <c r="C3603" s="108"/>
      <c r="D3603" s="108">
        <v>4845850</v>
      </c>
      <c r="E3603" s="17"/>
      <c r="F3603" s="14">
        <f t="shared" si="123"/>
        <v>0.1533428898719677</v>
      </c>
    </row>
    <row r="3604" spans="1:6" ht="12.75">
      <c r="A3604" s="17" t="s">
        <v>1762</v>
      </c>
      <c r="B3604" s="108">
        <v>25167200</v>
      </c>
      <c r="C3604" s="108"/>
      <c r="D3604" s="108">
        <v>5682640</v>
      </c>
      <c r="E3604" s="17"/>
      <c r="F3604" s="14">
        <f t="shared" si="123"/>
        <v>0.225795479830891</v>
      </c>
    </row>
    <row r="3605" spans="1:6" ht="12.75">
      <c r="A3605" s="17" t="s">
        <v>1276</v>
      </c>
      <c r="B3605" s="108">
        <v>74635000</v>
      </c>
      <c r="C3605" s="108"/>
      <c r="D3605" s="108">
        <v>13854960</v>
      </c>
      <c r="E3605" s="17"/>
      <c r="F3605" s="14">
        <f t="shared" si="123"/>
        <v>0.18563622965096804</v>
      </c>
    </row>
    <row r="3606" spans="1:6" ht="12.75">
      <c r="A3606" s="17" t="s">
        <v>2175</v>
      </c>
      <c r="B3606" s="108">
        <v>89400400</v>
      </c>
      <c r="C3606" s="108"/>
      <c r="D3606" s="108">
        <v>16266970</v>
      </c>
      <c r="E3606" s="17"/>
      <c r="F3606" s="14">
        <f t="shared" si="123"/>
        <v>0.18195634471434133</v>
      </c>
    </row>
    <row r="3607" spans="1:6" ht="12.75">
      <c r="A3607" s="17" t="s">
        <v>1763</v>
      </c>
      <c r="B3607" s="108">
        <v>22986600</v>
      </c>
      <c r="C3607" s="108"/>
      <c r="D3607" s="108">
        <v>5217000</v>
      </c>
      <c r="E3607" s="17"/>
      <c r="F3607" s="14">
        <f t="shared" si="123"/>
        <v>0.2269583148443006</v>
      </c>
    </row>
    <row r="3608" spans="1:6" ht="12.75">
      <c r="A3608" s="17" t="s">
        <v>1764</v>
      </c>
      <c r="B3608" s="108">
        <v>38811400</v>
      </c>
      <c r="C3608" s="108"/>
      <c r="D3608" s="108">
        <v>7726400</v>
      </c>
      <c r="E3608" s="17"/>
      <c r="F3608" s="14">
        <f t="shared" si="123"/>
        <v>0.1990755293547772</v>
      </c>
    </row>
    <row r="3609" spans="1:6" ht="12.75">
      <c r="A3609" s="17" t="s">
        <v>1765</v>
      </c>
      <c r="B3609" s="108">
        <v>87924000</v>
      </c>
      <c r="C3609" s="108"/>
      <c r="D3609" s="108">
        <v>18312390</v>
      </c>
      <c r="E3609" s="17"/>
      <c r="F3609" s="14">
        <f t="shared" si="123"/>
        <v>0.20827521495837314</v>
      </c>
    </row>
    <row r="3610" spans="1:6" ht="12.75">
      <c r="A3610" s="17" t="s">
        <v>592</v>
      </c>
      <c r="B3610" s="108">
        <v>75803100</v>
      </c>
      <c r="C3610" s="108"/>
      <c r="D3610" s="108">
        <v>14375740</v>
      </c>
      <c r="E3610" s="17"/>
      <c r="F3610" s="14">
        <f t="shared" si="123"/>
        <v>0.1896458060422331</v>
      </c>
    </row>
    <row r="3611" spans="1:6" ht="12.75">
      <c r="A3611" s="17" t="s">
        <v>677</v>
      </c>
      <c r="B3611" s="108">
        <v>59130500</v>
      </c>
      <c r="C3611" s="108"/>
      <c r="D3611" s="108">
        <v>11297030</v>
      </c>
      <c r="E3611" s="17"/>
      <c r="F3611" s="14">
        <f t="shared" si="123"/>
        <v>0.19105250251562222</v>
      </c>
    </row>
    <row r="3612" spans="1:6" ht="12.75">
      <c r="A3612" s="17" t="s">
        <v>1766</v>
      </c>
      <c r="B3612" s="108">
        <v>40735600</v>
      </c>
      <c r="C3612" s="108"/>
      <c r="D3612" s="108">
        <v>7920340</v>
      </c>
      <c r="E3612" s="17"/>
      <c r="F3612" s="14">
        <f t="shared" si="123"/>
        <v>0.194432879348776</v>
      </c>
    </row>
    <row r="3613" spans="1:6" ht="12.75">
      <c r="A3613" s="17" t="s">
        <v>1767</v>
      </c>
      <c r="B3613" s="108">
        <v>53034600</v>
      </c>
      <c r="C3613" s="108"/>
      <c r="D3613" s="108">
        <v>8052840</v>
      </c>
      <c r="E3613" s="17"/>
      <c r="F3613" s="14">
        <f t="shared" si="123"/>
        <v>0.15184125080607755</v>
      </c>
    </row>
    <row r="3614" spans="1:6" ht="12.75">
      <c r="A3614" s="8" t="s">
        <v>1768</v>
      </c>
      <c r="B3614" s="35">
        <f>SUM(B3615:B3623)</f>
        <v>851404400</v>
      </c>
      <c r="C3614" s="35"/>
      <c r="D3614" s="35">
        <f>SUM(D3615:D3623)</f>
        <v>178642920</v>
      </c>
      <c r="E3614" s="35"/>
      <c r="F3614" s="10">
        <f t="shared" si="123"/>
        <v>0.20982146674365318</v>
      </c>
    </row>
    <row r="3615" spans="1:6" ht="12.75">
      <c r="A3615" s="17" t="s">
        <v>2946</v>
      </c>
      <c r="B3615" s="108">
        <v>50318200</v>
      </c>
      <c r="C3615" s="108"/>
      <c r="D3615" s="108">
        <v>8053860</v>
      </c>
      <c r="E3615" s="17"/>
      <c r="F3615" s="14">
        <f t="shared" si="123"/>
        <v>0.1600585871513687</v>
      </c>
    </row>
    <row r="3616" spans="1:6" ht="12.75">
      <c r="A3616" s="17" t="s">
        <v>1769</v>
      </c>
      <c r="B3616" s="108">
        <v>18167400</v>
      </c>
      <c r="C3616" s="108"/>
      <c r="D3616" s="108">
        <v>3290730</v>
      </c>
      <c r="E3616" s="17"/>
      <c r="F3616" s="14">
        <f t="shared" si="123"/>
        <v>0.18113378909475214</v>
      </c>
    </row>
    <row r="3617" spans="1:6" ht="12.75">
      <c r="A3617" s="17" t="s">
        <v>2602</v>
      </c>
      <c r="B3617" s="108">
        <v>52242300</v>
      </c>
      <c r="C3617" s="108"/>
      <c r="D3617" s="108">
        <v>9250140</v>
      </c>
      <c r="E3617" s="17"/>
      <c r="F3617" s="14">
        <f t="shared" si="123"/>
        <v>0.17706226563531852</v>
      </c>
    </row>
    <row r="3618" spans="1:6" ht="12.75">
      <c r="A3618" s="17" t="s">
        <v>526</v>
      </c>
      <c r="B3618" s="108">
        <v>264706100</v>
      </c>
      <c r="C3618" s="108"/>
      <c r="D3618" s="108">
        <v>60056520</v>
      </c>
      <c r="E3618" s="17"/>
      <c r="F3618" s="14">
        <f t="shared" si="123"/>
        <v>0.2268800001208888</v>
      </c>
    </row>
    <row r="3619" spans="1:6" ht="12.75">
      <c r="A3619" s="17" t="s">
        <v>663</v>
      </c>
      <c r="B3619" s="108">
        <v>154693400</v>
      </c>
      <c r="C3619" s="108"/>
      <c r="D3619" s="108">
        <v>31585770</v>
      </c>
      <c r="E3619" s="17"/>
      <c r="F3619" s="14">
        <f t="shared" si="123"/>
        <v>0.2041830485334216</v>
      </c>
    </row>
    <row r="3620" spans="1:6" ht="12.75">
      <c r="A3620" s="17" t="s">
        <v>1770</v>
      </c>
      <c r="B3620" s="108">
        <v>120628100</v>
      </c>
      <c r="C3620" s="108"/>
      <c r="D3620" s="108">
        <v>25524540</v>
      </c>
      <c r="E3620" s="17"/>
      <c r="F3620" s="14">
        <f t="shared" si="123"/>
        <v>0.2115969662126818</v>
      </c>
    </row>
    <row r="3621" spans="1:6" ht="12.75">
      <c r="A3621" s="17" t="s">
        <v>1771</v>
      </c>
      <c r="B3621" s="108">
        <v>70526800</v>
      </c>
      <c r="C3621" s="108"/>
      <c r="D3621" s="108">
        <v>20164590</v>
      </c>
      <c r="E3621" s="17"/>
      <c r="F3621" s="14">
        <f t="shared" si="123"/>
        <v>0.2859138653674915</v>
      </c>
    </row>
    <row r="3622" spans="1:6" ht="12.75">
      <c r="A3622" s="17" t="s">
        <v>520</v>
      </c>
      <c r="B3622" s="108">
        <v>51301200</v>
      </c>
      <c r="C3622" s="108"/>
      <c r="D3622" s="108">
        <v>9214840</v>
      </c>
      <c r="E3622" s="17"/>
      <c r="F3622" s="14">
        <f t="shared" si="123"/>
        <v>0.17962230902980827</v>
      </c>
    </row>
    <row r="3623" spans="1:6" ht="12.75">
      <c r="A3623" s="17" t="s">
        <v>2086</v>
      </c>
      <c r="B3623" s="108">
        <v>68820900</v>
      </c>
      <c r="C3623" s="108"/>
      <c r="D3623" s="108">
        <v>11501930</v>
      </c>
      <c r="E3623" s="17"/>
      <c r="F3623" s="14">
        <f t="shared" si="123"/>
        <v>0.1671284449927275</v>
      </c>
    </row>
    <row r="3624" spans="1:6" ht="12.75">
      <c r="A3624" s="17"/>
      <c r="B3624" s="29"/>
      <c r="C3624" s="29"/>
      <c r="D3624" s="29"/>
      <c r="E3624" s="17"/>
      <c r="F3624" s="14"/>
    </row>
    <row r="3625" spans="1:6" ht="12.75">
      <c r="A3625" s="17"/>
      <c r="B3625" s="17"/>
      <c r="C3625" s="17"/>
      <c r="D3625" s="17"/>
      <c r="E3625" s="17"/>
      <c r="F3625" s="14"/>
    </row>
    <row r="3626" spans="1:6" ht="15.75">
      <c r="A3626" s="22" t="s">
        <v>2015</v>
      </c>
      <c r="B3626" s="35">
        <f>+B3601+B3614</f>
        <v>1486047100</v>
      </c>
      <c r="C3626" s="35"/>
      <c r="D3626" s="35">
        <f>+D3601+D3614</f>
        <v>298339150</v>
      </c>
      <c r="E3626" s="35"/>
      <c r="F3626" s="10">
        <f>SUM(D3626/B3626)</f>
        <v>0.20076022489462145</v>
      </c>
    </row>
    <row r="3628" spans="1:6" ht="12.75">
      <c r="A3628" s="43" t="s">
        <v>1772</v>
      </c>
      <c r="B3628" s="44"/>
      <c r="C3628" s="44"/>
      <c r="D3628" s="44"/>
      <c r="E3628" s="44"/>
      <c r="F3628" s="45"/>
    </row>
    <row r="3629" spans="1:6" ht="12.75">
      <c r="A3629" s="46"/>
      <c r="B3629" s="11"/>
      <c r="C3629" s="11"/>
      <c r="D3629" s="11"/>
      <c r="E3629" s="11"/>
      <c r="F3629" s="42"/>
    </row>
    <row r="3630" spans="1:6" ht="12.75">
      <c r="A3630" s="19" t="s">
        <v>977</v>
      </c>
      <c r="B3630" s="5">
        <v>2005</v>
      </c>
      <c r="C3630" s="5" t="s">
        <v>978</v>
      </c>
      <c r="D3630" s="5">
        <v>2005</v>
      </c>
      <c r="E3630" s="19"/>
      <c r="F3630" s="47"/>
    </row>
    <row r="3631" spans="1:6" ht="13.5" thickBot="1">
      <c r="A3631" s="48" t="s">
        <v>979</v>
      </c>
      <c r="B3631" s="49" t="s">
        <v>980</v>
      </c>
      <c r="C3631" s="48"/>
      <c r="D3631" s="48" t="s">
        <v>981</v>
      </c>
      <c r="E3631" s="48"/>
      <c r="F3631" s="50" t="s">
        <v>982</v>
      </c>
    </row>
    <row r="3632" spans="1:6" ht="12.75">
      <c r="A3632" s="11"/>
      <c r="B3632" s="13"/>
      <c r="C3632" s="13"/>
      <c r="D3632" s="13"/>
      <c r="E3632" s="11"/>
      <c r="F3632" s="42"/>
    </row>
    <row r="3633" spans="1:6" ht="12.75">
      <c r="A3633" s="8" t="s">
        <v>1773</v>
      </c>
      <c r="B3633" s="35">
        <f>SUM(B3634:B3639)</f>
        <v>198319000</v>
      </c>
      <c r="C3633" s="35"/>
      <c r="D3633" s="35">
        <f>SUM(D3634:D3639)</f>
        <v>96857910</v>
      </c>
      <c r="E3633" s="35"/>
      <c r="F3633" s="10">
        <f aca="true" t="shared" si="124" ref="F3633:F3664">SUM(D3633/B3633)</f>
        <v>0.4883945058214291</v>
      </c>
    </row>
    <row r="3634" spans="1:6" ht="12.75">
      <c r="A3634" s="17" t="s">
        <v>2640</v>
      </c>
      <c r="B3634" s="108">
        <v>32683600</v>
      </c>
      <c r="C3634" s="108"/>
      <c r="D3634" s="108">
        <v>16752590</v>
      </c>
      <c r="E3634" s="17"/>
      <c r="F3634" s="14">
        <f t="shared" si="124"/>
        <v>0.5125686888837215</v>
      </c>
    </row>
    <row r="3635" spans="1:6" ht="12.75">
      <c r="A3635" s="17" t="s">
        <v>1774</v>
      </c>
      <c r="B3635" s="108">
        <v>52475000</v>
      </c>
      <c r="C3635" s="108"/>
      <c r="D3635" s="108">
        <v>25486120</v>
      </c>
      <c r="E3635" s="17"/>
      <c r="F3635" s="14">
        <f t="shared" si="124"/>
        <v>0.48568118151500717</v>
      </c>
    </row>
    <row r="3636" spans="1:6" ht="12.75">
      <c r="A3636" s="17" t="s">
        <v>908</v>
      </c>
      <c r="B3636" s="108">
        <v>88438200</v>
      </c>
      <c r="C3636" s="108"/>
      <c r="D3636" s="108">
        <v>43143520</v>
      </c>
      <c r="E3636" s="17"/>
      <c r="F3636" s="14">
        <f t="shared" si="124"/>
        <v>0.48783806092842236</v>
      </c>
    </row>
    <row r="3637" spans="1:6" ht="12.75">
      <c r="A3637" s="17" t="s">
        <v>909</v>
      </c>
      <c r="B3637" s="108">
        <v>5133200</v>
      </c>
      <c r="C3637" s="108"/>
      <c r="D3637" s="108">
        <v>2737120</v>
      </c>
      <c r="E3637" s="17"/>
      <c r="F3637" s="14">
        <f t="shared" si="124"/>
        <v>0.5332190446505104</v>
      </c>
    </row>
    <row r="3638" spans="1:6" ht="12.75">
      <c r="A3638" s="17" t="s">
        <v>1786</v>
      </c>
      <c r="B3638" s="108">
        <v>3391700</v>
      </c>
      <c r="C3638" s="108"/>
      <c r="D3638" s="108">
        <v>1365850</v>
      </c>
      <c r="E3638" s="17"/>
      <c r="F3638" s="14">
        <f t="shared" si="124"/>
        <v>0.402703658932099</v>
      </c>
    </row>
    <row r="3639" spans="1:6" ht="12.75">
      <c r="A3639" s="17" t="s">
        <v>1607</v>
      </c>
      <c r="B3639" s="108">
        <v>16197300</v>
      </c>
      <c r="C3639" s="108"/>
      <c r="D3639" s="108">
        <v>7372710</v>
      </c>
      <c r="E3639" s="17"/>
      <c r="F3639" s="14">
        <f t="shared" si="124"/>
        <v>0.45518141912540977</v>
      </c>
    </row>
    <row r="3640" spans="1:6" ht="12.75">
      <c r="A3640" s="8" t="s">
        <v>1787</v>
      </c>
      <c r="B3640" s="35">
        <f>SUM(B3641:B3643)</f>
        <v>224256600</v>
      </c>
      <c r="C3640" s="35"/>
      <c r="D3640" s="35">
        <f>SUM(D3641:D3643)</f>
        <v>108561700</v>
      </c>
      <c r="E3640" s="35"/>
      <c r="F3640" s="10">
        <f t="shared" si="124"/>
        <v>0.4840958972890876</v>
      </c>
    </row>
    <row r="3641" spans="1:6" ht="12.75">
      <c r="A3641" s="17" t="s">
        <v>1788</v>
      </c>
      <c r="B3641" s="108">
        <v>3435500</v>
      </c>
      <c r="C3641" s="108"/>
      <c r="D3641" s="108">
        <v>1676800</v>
      </c>
      <c r="E3641" s="17"/>
      <c r="F3641" s="14">
        <f t="shared" si="124"/>
        <v>0.48808033765099695</v>
      </c>
    </row>
    <row r="3642" spans="1:6" ht="12.75">
      <c r="A3642" s="17" t="s">
        <v>2612</v>
      </c>
      <c r="B3642" s="108">
        <v>206756500</v>
      </c>
      <c r="C3642" s="108"/>
      <c r="D3642" s="108">
        <v>99532560</v>
      </c>
      <c r="E3642" s="17"/>
      <c r="F3642" s="14">
        <f t="shared" si="124"/>
        <v>0.4813999076208003</v>
      </c>
    </row>
    <row r="3643" spans="1:6" ht="12.75">
      <c r="A3643" s="17" t="s">
        <v>1789</v>
      </c>
      <c r="B3643" s="108">
        <v>14064600</v>
      </c>
      <c r="C3643" s="108"/>
      <c r="D3643" s="108">
        <v>7352340</v>
      </c>
      <c r="E3643" s="17"/>
      <c r="F3643" s="14">
        <f t="shared" si="124"/>
        <v>0.5227550019197134</v>
      </c>
    </row>
    <row r="3644" spans="1:6" ht="12.75">
      <c r="A3644" s="8" t="s">
        <v>1790</v>
      </c>
      <c r="B3644" s="35">
        <f>SUM(B3645:B3652)</f>
        <v>179602600</v>
      </c>
      <c r="C3644" s="35"/>
      <c r="D3644" s="35">
        <f>SUM(D3645:D3652)</f>
        <v>90604220</v>
      </c>
      <c r="E3644" s="35"/>
      <c r="F3644" s="10">
        <f t="shared" si="124"/>
        <v>0.5044705366180667</v>
      </c>
    </row>
    <row r="3645" spans="1:6" ht="12.75">
      <c r="A3645" s="17" t="s">
        <v>1791</v>
      </c>
      <c r="B3645" s="108">
        <v>1399500</v>
      </c>
      <c r="C3645" s="108"/>
      <c r="D3645" s="108">
        <v>607300</v>
      </c>
      <c r="E3645" s="17"/>
      <c r="F3645" s="14">
        <f t="shared" si="124"/>
        <v>0.43394069310468025</v>
      </c>
    </row>
    <row r="3646" spans="1:6" ht="12.75">
      <c r="A3646" s="17" t="s">
        <v>1792</v>
      </c>
      <c r="B3646" s="108">
        <v>6062000</v>
      </c>
      <c r="C3646" s="108"/>
      <c r="D3646" s="108">
        <v>3518650</v>
      </c>
      <c r="E3646" s="17"/>
      <c r="F3646" s="14">
        <f t="shared" si="124"/>
        <v>0.5804437479379743</v>
      </c>
    </row>
    <row r="3647" spans="1:6" ht="12.75">
      <c r="A3647" s="17" t="s">
        <v>1793</v>
      </c>
      <c r="B3647" s="108">
        <v>21457900</v>
      </c>
      <c r="C3647" s="108"/>
      <c r="D3647" s="108">
        <v>10483490</v>
      </c>
      <c r="E3647" s="17"/>
      <c r="F3647" s="14">
        <f t="shared" si="124"/>
        <v>0.48856085637457536</v>
      </c>
    </row>
    <row r="3648" spans="1:6" ht="12.75">
      <c r="A3648" s="17" t="s">
        <v>1794</v>
      </c>
      <c r="B3648" s="108">
        <v>17040500</v>
      </c>
      <c r="C3648" s="108"/>
      <c r="D3648" s="108">
        <v>8311860</v>
      </c>
      <c r="E3648" s="17"/>
      <c r="F3648" s="14">
        <f t="shared" si="124"/>
        <v>0.48777089874123414</v>
      </c>
    </row>
    <row r="3649" spans="1:6" ht="12.75">
      <c r="A3649" s="17" t="s">
        <v>1795</v>
      </c>
      <c r="B3649" s="108">
        <v>42657000</v>
      </c>
      <c r="C3649" s="108"/>
      <c r="D3649" s="108">
        <v>23412090</v>
      </c>
      <c r="E3649" s="17"/>
      <c r="F3649" s="14">
        <f t="shared" si="124"/>
        <v>0.5488452071172375</v>
      </c>
    </row>
    <row r="3650" spans="1:6" ht="12.75">
      <c r="A3650" s="17" t="s">
        <v>527</v>
      </c>
      <c r="B3650" s="108">
        <v>19759600</v>
      </c>
      <c r="C3650" s="108"/>
      <c r="D3650" s="108">
        <v>9381990</v>
      </c>
      <c r="E3650" s="17"/>
      <c r="F3650" s="14">
        <f t="shared" si="124"/>
        <v>0.47480667624850703</v>
      </c>
    </row>
    <row r="3651" spans="1:6" ht="12.75">
      <c r="A3651" s="17" t="s">
        <v>2568</v>
      </c>
      <c r="B3651" s="108">
        <v>66552700</v>
      </c>
      <c r="C3651" s="108"/>
      <c r="D3651" s="108">
        <v>32804100</v>
      </c>
      <c r="E3651" s="17"/>
      <c r="F3651" s="14">
        <f t="shared" si="124"/>
        <v>0.4929041195924433</v>
      </c>
    </row>
    <row r="3652" spans="1:6" ht="12.75">
      <c r="A3652" s="17" t="s">
        <v>1796</v>
      </c>
      <c r="B3652" s="108">
        <v>4673400</v>
      </c>
      <c r="C3652" s="108"/>
      <c r="D3652" s="108">
        <v>2084740</v>
      </c>
      <c r="E3652" s="17"/>
      <c r="F3652" s="14">
        <f t="shared" si="124"/>
        <v>0.44608636110754485</v>
      </c>
    </row>
    <row r="3653" spans="1:6" ht="12.75">
      <c r="A3653" s="8" t="s">
        <v>1797</v>
      </c>
      <c r="B3653" s="35">
        <f>SUM(B3654:B3659)</f>
        <v>248626500</v>
      </c>
      <c r="C3653" s="35"/>
      <c r="D3653" s="35">
        <f>SUM(D3654:D3659)</f>
        <v>130307410</v>
      </c>
      <c r="E3653" s="35"/>
      <c r="F3653" s="10">
        <f t="shared" si="124"/>
        <v>0.5241090953699625</v>
      </c>
    </row>
    <row r="3654" spans="1:6" ht="12.75">
      <c r="A3654" s="17" t="s">
        <v>1798</v>
      </c>
      <c r="B3654" s="108">
        <v>18651700</v>
      </c>
      <c r="C3654" s="108"/>
      <c r="D3654" s="108">
        <v>9365470</v>
      </c>
      <c r="E3654" s="17"/>
      <c r="F3654" s="14">
        <f t="shared" si="124"/>
        <v>0.5021242031557445</v>
      </c>
    </row>
    <row r="3655" spans="1:6" ht="12.75">
      <c r="A3655" s="17" t="s">
        <v>1799</v>
      </c>
      <c r="B3655" s="108">
        <v>13107800</v>
      </c>
      <c r="C3655" s="108"/>
      <c r="D3655" s="108">
        <v>7009860</v>
      </c>
      <c r="E3655" s="17"/>
      <c r="F3655" s="14">
        <f t="shared" si="124"/>
        <v>0.5347853949556752</v>
      </c>
    </row>
    <row r="3656" spans="1:6" ht="12.75">
      <c r="A3656" s="17" t="s">
        <v>1800</v>
      </c>
      <c r="B3656" s="108">
        <v>119571900</v>
      </c>
      <c r="C3656" s="108"/>
      <c r="D3656" s="108">
        <v>61298780</v>
      </c>
      <c r="E3656" s="17"/>
      <c r="F3656" s="14">
        <f t="shared" si="124"/>
        <v>0.5126520528652635</v>
      </c>
    </row>
    <row r="3657" spans="1:6" ht="12.75">
      <c r="A3657" s="17" t="s">
        <v>1801</v>
      </c>
      <c r="B3657" s="108">
        <v>26577700</v>
      </c>
      <c r="C3657" s="108"/>
      <c r="D3657" s="108">
        <v>13354600</v>
      </c>
      <c r="E3657" s="17"/>
      <c r="F3657" s="14">
        <f t="shared" si="124"/>
        <v>0.5024738784770691</v>
      </c>
    </row>
    <row r="3658" spans="1:6" ht="12.75">
      <c r="A3658" s="17" t="s">
        <v>1802</v>
      </c>
      <c r="B3658" s="108">
        <v>63588200</v>
      </c>
      <c r="C3658" s="108"/>
      <c r="D3658" s="108">
        <v>35253580</v>
      </c>
      <c r="E3658" s="17"/>
      <c r="F3658" s="14">
        <f t="shared" si="124"/>
        <v>0.5544044335269751</v>
      </c>
    </row>
    <row r="3659" spans="1:6" ht="12.75">
      <c r="A3659" s="17" t="s">
        <v>1803</v>
      </c>
      <c r="B3659" s="108">
        <v>7129200</v>
      </c>
      <c r="C3659" s="108"/>
      <c r="D3659" s="108">
        <v>4025120</v>
      </c>
      <c r="E3659" s="17"/>
      <c r="F3659" s="14">
        <f t="shared" si="124"/>
        <v>0.5645963081411659</v>
      </c>
    </row>
    <row r="3660" spans="1:6" ht="12.75">
      <c r="A3660" s="8" t="s">
        <v>1804</v>
      </c>
      <c r="B3660" s="35">
        <f>SUM(B3661:B3668)</f>
        <v>388070800</v>
      </c>
      <c r="C3660" s="35"/>
      <c r="D3660" s="35">
        <f>SUM(D3661:D3668)</f>
        <v>185827250</v>
      </c>
      <c r="E3660" s="35"/>
      <c r="F3660" s="10">
        <f t="shared" si="124"/>
        <v>0.47884883376950804</v>
      </c>
    </row>
    <row r="3661" spans="1:6" ht="12.75">
      <c r="A3661" s="17" t="s">
        <v>1805</v>
      </c>
      <c r="B3661" s="108">
        <v>30206200</v>
      </c>
      <c r="C3661" s="108"/>
      <c r="D3661" s="108">
        <v>15415340</v>
      </c>
      <c r="E3661" s="17"/>
      <c r="F3661" s="14">
        <f t="shared" si="124"/>
        <v>0.5103369506922419</v>
      </c>
    </row>
    <row r="3662" spans="1:6" ht="12.75">
      <c r="A3662" s="17" t="s">
        <v>1806</v>
      </c>
      <c r="B3662" s="108">
        <v>1152800</v>
      </c>
      <c r="C3662" s="108"/>
      <c r="D3662" s="108">
        <v>589130</v>
      </c>
      <c r="E3662" s="17"/>
      <c r="F3662" s="14">
        <f t="shared" si="124"/>
        <v>0.5110426786953505</v>
      </c>
    </row>
    <row r="3663" spans="1:6" ht="12.75">
      <c r="A3663" s="17" t="s">
        <v>1765</v>
      </c>
      <c r="B3663" s="108">
        <v>184926900</v>
      </c>
      <c r="C3663" s="108"/>
      <c r="D3663" s="108">
        <v>84839350</v>
      </c>
      <c r="E3663" s="17"/>
      <c r="F3663" s="14">
        <f t="shared" si="124"/>
        <v>0.45877235815881845</v>
      </c>
    </row>
    <row r="3664" spans="1:6" ht="12.75">
      <c r="A3664" s="17" t="s">
        <v>2540</v>
      </c>
      <c r="B3664" s="108">
        <v>60743100</v>
      </c>
      <c r="C3664" s="108"/>
      <c r="D3664" s="108">
        <v>26257990</v>
      </c>
      <c r="E3664" s="17"/>
      <c r="F3664" s="14">
        <f t="shared" si="124"/>
        <v>0.432279386465294</v>
      </c>
    </row>
    <row r="3665" spans="1:6" ht="12.75">
      <c r="A3665" s="17" t="s">
        <v>1807</v>
      </c>
      <c r="B3665" s="108">
        <v>5440600</v>
      </c>
      <c r="C3665" s="108"/>
      <c r="D3665" s="108">
        <v>2715660</v>
      </c>
      <c r="E3665" s="17"/>
      <c r="F3665" s="14">
        <f aca="true" t="shared" si="125" ref="F3665:F3683">SUM(D3665/B3665)</f>
        <v>0.4991471528875492</v>
      </c>
    </row>
    <row r="3666" spans="1:6" ht="12.75">
      <c r="A3666" s="17" t="s">
        <v>1808</v>
      </c>
      <c r="B3666" s="108">
        <v>16889700</v>
      </c>
      <c r="C3666" s="108"/>
      <c r="D3666" s="108">
        <v>8349380</v>
      </c>
      <c r="E3666" s="17"/>
      <c r="F3666" s="14">
        <f t="shared" si="125"/>
        <v>0.4943474425241419</v>
      </c>
    </row>
    <row r="3667" spans="1:6" ht="12.75">
      <c r="A3667" s="17" t="s">
        <v>1809</v>
      </c>
      <c r="B3667" s="108">
        <v>47367100</v>
      </c>
      <c r="C3667" s="108"/>
      <c r="D3667" s="108">
        <v>26621580</v>
      </c>
      <c r="E3667" s="17"/>
      <c r="F3667" s="14">
        <f t="shared" si="125"/>
        <v>0.5620268076365241</v>
      </c>
    </row>
    <row r="3668" spans="1:6" ht="12.75">
      <c r="A3668" s="17" t="s">
        <v>1810</v>
      </c>
      <c r="B3668" s="108">
        <v>41344400</v>
      </c>
      <c r="C3668" s="108"/>
      <c r="D3668" s="108">
        <v>21038820</v>
      </c>
      <c r="E3668" s="17"/>
      <c r="F3668" s="14">
        <f t="shared" si="125"/>
        <v>0.5088674645175647</v>
      </c>
    </row>
    <row r="3669" spans="1:6" ht="12.75">
      <c r="A3669" s="8" t="s">
        <v>1811</v>
      </c>
      <c r="B3669" s="35">
        <f>SUM(B3670:B3671)</f>
        <v>76852200</v>
      </c>
      <c r="C3669" s="35"/>
      <c r="D3669" s="35">
        <f>SUM(D3670:D3671)</f>
        <v>41189960</v>
      </c>
      <c r="E3669" s="35"/>
      <c r="F3669" s="10">
        <f t="shared" si="125"/>
        <v>0.5359633165999151</v>
      </c>
    </row>
    <row r="3670" spans="1:6" ht="12.75">
      <c r="A3670" s="17" t="s">
        <v>1812</v>
      </c>
      <c r="B3670" s="108">
        <v>58343500</v>
      </c>
      <c r="C3670" s="108"/>
      <c r="D3670" s="108">
        <v>31863270</v>
      </c>
      <c r="E3670" s="17"/>
      <c r="F3670" s="14">
        <f t="shared" si="125"/>
        <v>0.5461323026558228</v>
      </c>
    </row>
    <row r="3671" spans="1:6" ht="12.75">
      <c r="A3671" s="17" t="s">
        <v>1813</v>
      </c>
      <c r="B3671" s="108">
        <v>18508700</v>
      </c>
      <c r="C3671" s="108"/>
      <c r="D3671" s="108">
        <v>9326690</v>
      </c>
      <c r="E3671" s="17"/>
      <c r="F3671" s="14">
        <f t="shared" si="125"/>
        <v>0.5039084322507794</v>
      </c>
    </row>
    <row r="3672" spans="1:6" ht="12.75">
      <c r="A3672" s="8" t="s">
        <v>1814</v>
      </c>
      <c r="B3672" s="35">
        <f>SUM(B3673:B3674)</f>
        <v>93287700</v>
      </c>
      <c r="C3672" s="35"/>
      <c r="D3672" s="35">
        <f>SUM(D3673:D3674)</f>
        <v>51584760</v>
      </c>
      <c r="E3672" s="35"/>
      <c r="F3672" s="10">
        <f t="shared" si="125"/>
        <v>0.5529642171475982</v>
      </c>
    </row>
    <row r="3673" spans="1:6" ht="12.75">
      <c r="A3673" s="17" t="s">
        <v>1815</v>
      </c>
      <c r="B3673" s="108">
        <v>18730600</v>
      </c>
      <c r="C3673" s="108"/>
      <c r="D3673" s="108">
        <v>10164070</v>
      </c>
      <c r="E3673" s="17"/>
      <c r="F3673" s="14">
        <f t="shared" si="125"/>
        <v>0.5426451902234846</v>
      </c>
    </row>
    <row r="3674" spans="1:6" ht="12.75">
      <c r="A3674" s="17" t="s">
        <v>1816</v>
      </c>
      <c r="B3674" s="108">
        <v>74557100</v>
      </c>
      <c r="C3674" s="108"/>
      <c r="D3674" s="108">
        <v>41420690</v>
      </c>
      <c r="E3674" s="17"/>
      <c r="F3674" s="14">
        <f t="shared" si="125"/>
        <v>0.5555566136558423</v>
      </c>
    </row>
    <row r="3675" spans="1:6" ht="12.75">
      <c r="A3675" s="8" t="s">
        <v>1817</v>
      </c>
      <c r="B3675" s="35">
        <f>SUM(B3676:B3678)</f>
        <v>198453000</v>
      </c>
      <c r="C3675" s="35"/>
      <c r="D3675" s="35">
        <f>SUM(D3676:D3678)</f>
        <v>86610760</v>
      </c>
      <c r="E3675" s="35"/>
      <c r="F3675" s="10">
        <f t="shared" si="125"/>
        <v>0.436429582823137</v>
      </c>
    </row>
    <row r="3676" spans="1:6" ht="12.75">
      <c r="A3676" s="17" t="s">
        <v>1818</v>
      </c>
      <c r="B3676" s="108">
        <v>102043800</v>
      </c>
      <c r="C3676" s="108"/>
      <c r="D3676" s="108">
        <v>42198470</v>
      </c>
      <c r="E3676" s="17"/>
      <c r="F3676" s="14">
        <f t="shared" si="125"/>
        <v>0.41353291429758593</v>
      </c>
    </row>
    <row r="3677" spans="1:6" ht="12.75">
      <c r="A3677" s="17" t="s">
        <v>1819</v>
      </c>
      <c r="B3677" s="108">
        <v>4017300</v>
      </c>
      <c r="C3677" s="108"/>
      <c r="D3677" s="108">
        <v>2090990</v>
      </c>
      <c r="E3677" s="17"/>
      <c r="F3677" s="14">
        <f t="shared" si="125"/>
        <v>0.5204963532720982</v>
      </c>
    </row>
    <row r="3678" spans="1:6" ht="12.75">
      <c r="A3678" s="17" t="s">
        <v>2634</v>
      </c>
      <c r="B3678" s="108">
        <v>92391900</v>
      </c>
      <c r="C3678" s="108"/>
      <c r="D3678" s="108">
        <v>42321300</v>
      </c>
      <c r="E3678" s="17"/>
      <c r="F3678" s="14">
        <f t="shared" si="125"/>
        <v>0.4580628821357716</v>
      </c>
    </row>
    <row r="3679" spans="1:6" ht="12.75">
      <c r="A3679" s="8" t="s">
        <v>1820</v>
      </c>
      <c r="B3679" s="35">
        <f>SUM(B3680:B3683)</f>
        <v>839139700</v>
      </c>
      <c r="C3679" s="35"/>
      <c r="D3679" s="35">
        <f>SUM(D3680:D3683)</f>
        <v>424570440</v>
      </c>
      <c r="E3679" s="35"/>
      <c r="F3679" s="10">
        <f t="shared" si="125"/>
        <v>0.5059591865335414</v>
      </c>
    </row>
    <row r="3680" spans="1:6" ht="12.75">
      <c r="A3680" s="17" t="s">
        <v>632</v>
      </c>
      <c r="B3680" s="108">
        <v>184468500</v>
      </c>
      <c r="C3680" s="108"/>
      <c r="D3680" s="108">
        <v>99540980</v>
      </c>
      <c r="E3680" s="17"/>
      <c r="F3680" s="14">
        <f t="shared" si="125"/>
        <v>0.5396096352493787</v>
      </c>
    </row>
    <row r="3681" spans="1:6" ht="12.75">
      <c r="A3681" s="17" t="s">
        <v>2212</v>
      </c>
      <c r="B3681" s="108">
        <v>60964000</v>
      </c>
      <c r="C3681" s="108"/>
      <c r="D3681" s="108">
        <v>26655430</v>
      </c>
      <c r="E3681" s="17"/>
      <c r="F3681" s="14">
        <f t="shared" si="125"/>
        <v>0.4372323010301161</v>
      </c>
    </row>
    <row r="3682" spans="1:6" ht="12.75">
      <c r="A3682" s="17" t="s">
        <v>1821</v>
      </c>
      <c r="B3682" s="108">
        <v>237322000</v>
      </c>
      <c r="C3682" s="108"/>
      <c r="D3682" s="108">
        <v>126438300</v>
      </c>
      <c r="E3682" s="17"/>
      <c r="F3682" s="14">
        <f t="shared" si="125"/>
        <v>0.5327710873833863</v>
      </c>
    </row>
    <row r="3683" spans="1:6" ht="12.75">
      <c r="A3683" s="17" t="s">
        <v>1822</v>
      </c>
      <c r="B3683" s="108">
        <v>356385200</v>
      </c>
      <c r="C3683" s="108"/>
      <c r="D3683" s="108">
        <v>171935730</v>
      </c>
      <c r="E3683" s="17"/>
      <c r="F3683" s="14">
        <f t="shared" si="125"/>
        <v>0.4824435189789026</v>
      </c>
    </row>
    <row r="3684" spans="1:6" ht="12.75">
      <c r="A3684" s="17"/>
      <c r="B3684" s="17"/>
      <c r="C3684" s="17"/>
      <c r="D3684" s="17"/>
      <c r="E3684" s="17"/>
      <c r="F3684" s="31"/>
    </row>
    <row r="3685" spans="1:6" ht="12.75">
      <c r="A3685" s="43" t="s">
        <v>1772</v>
      </c>
      <c r="B3685" s="44"/>
      <c r="C3685" s="44"/>
      <c r="D3685" s="44"/>
      <c r="E3685" s="44"/>
      <c r="F3685" s="45"/>
    </row>
    <row r="3686" spans="1:6" ht="12.75">
      <c r="A3686" s="46"/>
      <c r="B3686" s="11"/>
      <c r="C3686" s="11"/>
      <c r="D3686" s="11"/>
      <c r="E3686" s="11"/>
      <c r="F3686" s="42"/>
    </row>
    <row r="3687" spans="1:6" ht="12.75">
      <c r="A3687" s="19" t="s">
        <v>977</v>
      </c>
      <c r="B3687" s="5">
        <v>2005</v>
      </c>
      <c r="C3687" s="5" t="s">
        <v>978</v>
      </c>
      <c r="D3687" s="5">
        <v>2005</v>
      </c>
      <c r="E3687" s="19"/>
      <c r="F3687" s="47"/>
    </row>
    <row r="3688" spans="1:6" ht="13.5" thickBot="1">
      <c r="A3688" s="48" t="s">
        <v>979</v>
      </c>
      <c r="B3688" s="49" t="s">
        <v>980</v>
      </c>
      <c r="C3688" s="48"/>
      <c r="D3688" s="48" t="s">
        <v>981</v>
      </c>
      <c r="E3688" s="48"/>
      <c r="F3688" s="50" t="s">
        <v>982</v>
      </c>
    </row>
    <row r="3689" spans="1:6" ht="12.75">
      <c r="A3689" s="11"/>
      <c r="B3689" s="13"/>
      <c r="C3689" s="13"/>
      <c r="D3689" s="13"/>
      <c r="E3689" s="11"/>
      <c r="F3689" s="42"/>
    </row>
    <row r="3690" spans="1:6" ht="12.75">
      <c r="A3690" s="8" t="s">
        <v>1823</v>
      </c>
      <c r="B3690" s="35">
        <f>SUM(B3691:B3695)</f>
        <v>109486100</v>
      </c>
      <c r="C3690" s="35"/>
      <c r="D3690" s="35">
        <f>SUM(D3691:D3695)</f>
        <v>51117800</v>
      </c>
      <c r="E3690" s="35"/>
      <c r="F3690" s="10">
        <f aca="true" t="shared" si="126" ref="F3690:F3701">SUM(D3690/B3690)</f>
        <v>0.4668884908677905</v>
      </c>
    </row>
    <row r="3691" spans="1:6" ht="12.75">
      <c r="A3691" s="17" t="s">
        <v>1824</v>
      </c>
      <c r="B3691" s="108">
        <v>6564800</v>
      </c>
      <c r="C3691" s="108"/>
      <c r="D3691" s="108">
        <v>3373130</v>
      </c>
      <c r="E3691" s="17"/>
      <c r="F3691" s="14">
        <f t="shared" si="126"/>
        <v>0.513820679990251</v>
      </c>
    </row>
    <row r="3692" spans="1:6" ht="12.75">
      <c r="A3692" s="17" t="s">
        <v>2652</v>
      </c>
      <c r="B3692" s="108">
        <v>62930800</v>
      </c>
      <c r="C3692" s="108"/>
      <c r="D3692" s="108">
        <v>26506190</v>
      </c>
      <c r="E3692" s="17"/>
      <c r="F3692" s="14">
        <f t="shared" si="126"/>
        <v>0.4211958214419648</v>
      </c>
    </row>
    <row r="3693" spans="1:6" ht="12.75">
      <c r="A3693" s="17" t="s">
        <v>2653</v>
      </c>
      <c r="B3693" s="108">
        <v>17008400</v>
      </c>
      <c r="C3693" s="108"/>
      <c r="D3693" s="108">
        <v>8458080</v>
      </c>
      <c r="E3693" s="17"/>
      <c r="F3693" s="14">
        <f t="shared" si="126"/>
        <v>0.4972883986735966</v>
      </c>
    </row>
    <row r="3694" spans="1:6" ht="12.75">
      <c r="A3694" s="17" t="s">
        <v>1836</v>
      </c>
      <c r="B3694" s="108">
        <v>18754100</v>
      </c>
      <c r="C3694" s="108"/>
      <c r="D3694" s="108">
        <v>10485300</v>
      </c>
      <c r="E3694" s="17"/>
      <c r="F3694" s="14">
        <f t="shared" si="126"/>
        <v>0.5590937448344628</v>
      </c>
    </row>
    <row r="3695" spans="1:6" ht="12.75">
      <c r="A3695" s="17" t="s">
        <v>1837</v>
      </c>
      <c r="B3695" s="108">
        <v>4228000</v>
      </c>
      <c r="C3695" s="108"/>
      <c r="D3695" s="108">
        <v>2295100</v>
      </c>
      <c r="E3695" s="17"/>
      <c r="F3695" s="14">
        <f t="shared" si="126"/>
        <v>0.5428334910122989</v>
      </c>
    </row>
    <row r="3696" spans="1:6" ht="12.75">
      <c r="A3696" s="8" t="s">
        <v>1838</v>
      </c>
      <c r="B3696" s="35">
        <f>SUM(B3697:B3701)</f>
        <v>226215800</v>
      </c>
      <c r="C3696" s="35"/>
      <c r="D3696" s="35">
        <f>SUM(D3697:D3701)</f>
        <v>113424560</v>
      </c>
      <c r="E3696" s="35"/>
      <c r="F3696" s="10">
        <f t="shared" si="126"/>
        <v>0.501399813806109</v>
      </c>
    </row>
    <row r="3697" spans="1:6" ht="12.75">
      <c r="A3697" s="17" t="s">
        <v>1839</v>
      </c>
      <c r="B3697" s="108">
        <v>20855100</v>
      </c>
      <c r="C3697" s="108"/>
      <c r="D3697" s="108">
        <v>10890570</v>
      </c>
      <c r="E3697" s="17"/>
      <c r="F3697" s="14">
        <f t="shared" si="126"/>
        <v>0.5222017635973935</v>
      </c>
    </row>
    <row r="3698" spans="1:6" ht="12.75">
      <c r="A3698" s="17" t="s">
        <v>1840</v>
      </c>
      <c r="B3698" s="108">
        <v>15347200</v>
      </c>
      <c r="C3698" s="108"/>
      <c r="D3698" s="108">
        <v>8533550</v>
      </c>
      <c r="E3698" s="17"/>
      <c r="F3698" s="14">
        <f t="shared" si="126"/>
        <v>0.5560330223102585</v>
      </c>
    </row>
    <row r="3699" spans="1:6" ht="12.75">
      <c r="A3699" s="17" t="s">
        <v>1789</v>
      </c>
      <c r="B3699" s="108">
        <v>89457800</v>
      </c>
      <c r="C3699" s="108"/>
      <c r="D3699" s="108">
        <v>45137070</v>
      </c>
      <c r="E3699" s="17"/>
      <c r="F3699" s="14">
        <f t="shared" si="126"/>
        <v>0.504562710015225</v>
      </c>
    </row>
    <row r="3700" spans="1:6" ht="12.75">
      <c r="A3700" s="17" t="s">
        <v>1841</v>
      </c>
      <c r="B3700" s="108">
        <v>88203500</v>
      </c>
      <c r="C3700" s="108"/>
      <c r="D3700" s="108">
        <v>45063670</v>
      </c>
      <c r="E3700" s="17"/>
      <c r="F3700" s="14">
        <f t="shared" si="126"/>
        <v>0.5109056896835159</v>
      </c>
    </row>
    <row r="3701" spans="1:6" ht="12.75">
      <c r="A3701" s="17" t="s">
        <v>1842</v>
      </c>
      <c r="B3701" s="108">
        <v>12352200</v>
      </c>
      <c r="C3701" s="108"/>
      <c r="D3701" s="108">
        <v>3799700</v>
      </c>
      <c r="E3701" s="17"/>
      <c r="F3701" s="14">
        <f t="shared" si="126"/>
        <v>0.3076132186978838</v>
      </c>
    </row>
    <row r="3702" spans="1:6" ht="12.75">
      <c r="A3702" s="38" t="s">
        <v>2932</v>
      </c>
      <c r="B3702" s="29"/>
      <c r="C3702" s="29"/>
      <c r="D3702" s="29"/>
      <c r="E3702" s="17"/>
      <c r="F3702" s="14"/>
    </row>
    <row r="3703" spans="1:6" ht="12.75">
      <c r="A3703" s="17"/>
      <c r="B3703" s="17"/>
      <c r="C3703" s="17"/>
      <c r="D3703" s="17"/>
      <c r="E3703" s="17"/>
      <c r="F3703" s="14"/>
    </row>
    <row r="3704" spans="1:6" ht="12.75">
      <c r="A3704" s="17"/>
      <c r="B3704" s="17"/>
      <c r="C3704" s="17"/>
      <c r="D3704" s="17"/>
      <c r="E3704" s="17"/>
      <c r="F3704" s="14"/>
    </row>
    <row r="3705" spans="1:6" ht="15.75">
      <c r="A3705" s="22" t="s">
        <v>2015</v>
      </c>
      <c r="B3705" s="35">
        <f>+B3633+B3640+B3644+B3653+B3660+B3669+B3672+B3675+B3679+B3690+B3696</f>
        <v>2782310000</v>
      </c>
      <c r="C3705" s="35"/>
      <c r="D3705" s="35">
        <f>+D3633+D3640+D3644+D3653+D3660+D3669+D3672+D3675+D3679+D3690+D3696</f>
        <v>1380656770</v>
      </c>
      <c r="E3705" s="35"/>
      <c r="F3705" s="10">
        <f>SUM(D3705/B3705)</f>
        <v>0.4962267935636216</v>
      </c>
    </row>
    <row r="3708" spans="1:6" ht="12.75">
      <c r="A3708" s="43" t="s">
        <v>1843</v>
      </c>
      <c r="B3708" s="44"/>
      <c r="C3708" s="44"/>
      <c r="D3708" s="44"/>
      <c r="E3708" s="44"/>
      <c r="F3708" s="45"/>
    </row>
    <row r="3709" spans="1:6" ht="12.75">
      <c r="A3709" s="46"/>
      <c r="B3709" s="11"/>
      <c r="C3709" s="11"/>
      <c r="D3709" s="11"/>
      <c r="E3709" s="11"/>
      <c r="F3709" s="42"/>
    </row>
    <row r="3710" spans="1:6" ht="12.75">
      <c r="A3710" s="19" t="s">
        <v>977</v>
      </c>
      <c r="B3710" s="5">
        <v>2005</v>
      </c>
      <c r="C3710" s="5" t="s">
        <v>978</v>
      </c>
      <c r="D3710" s="5">
        <v>2005</v>
      </c>
      <c r="E3710" s="19"/>
      <c r="F3710" s="47"/>
    </row>
    <row r="3711" spans="1:6" ht="13.5" thickBot="1">
      <c r="A3711" s="48" t="s">
        <v>979</v>
      </c>
      <c r="B3711" s="49" t="s">
        <v>980</v>
      </c>
      <c r="C3711" s="48"/>
      <c r="D3711" s="48" t="s">
        <v>981</v>
      </c>
      <c r="E3711" s="48"/>
      <c r="F3711" s="50" t="s">
        <v>982</v>
      </c>
    </row>
    <row r="3712" spans="1:6" ht="12.75">
      <c r="A3712" s="11"/>
      <c r="B3712" s="13"/>
      <c r="C3712" s="13"/>
      <c r="D3712" s="13"/>
      <c r="E3712" s="11"/>
      <c r="F3712" s="42"/>
    </row>
    <row r="3713" spans="1:6" ht="12.75">
      <c r="A3713" s="8" t="s">
        <v>1844</v>
      </c>
      <c r="B3713" s="35">
        <f>SUM(B3714:B3726)</f>
        <v>482641400</v>
      </c>
      <c r="C3713" s="35"/>
      <c r="D3713" s="35">
        <f>SUM(D3714:D3726)</f>
        <v>564024600</v>
      </c>
      <c r="E3713" s="35"/>
      <c r="F3713" s="10">
        <f aca="true" t="shared" si="127" ref="F3713:F3726">SUM(D3713/B3713)</f>
        <v>1.1686204291633497</v>
      </c>
    </row>
    <row r="3714" spans="1:9" ht="12.75">
      <c r="A3714" s="17" t="s">
        <v>2590</v>
      </c>
      <c r="B3714" s="108">
        <v>83499800</v>
      </c>
      <c r="C3714" s="108"/>
      <c r="D3714" s="108">
        <v>94343400</v>
      </c>
      <c r="E3714" s="17"/>
      <c r="F3714" s="14">
        <f t="shared" si="127"/>
        <v>1.1298637841048722</v>
      </c>
      <c r="G3714" s="31"/>
      <c r="H3714" s="31"/>
      <c r="I3714" s="31"/>
    </row>
    <row r="3715" spans="1:9" ht="12.75">
      <c r="A3715" s="17" t="s">
        <v>1845</v>
      </c>
      <c r="B3715" s="108">
        <v>46457200</v>
      </c>
      <c r="C3715" s="108"/>
      <c r="D3715" s="108">
        <v>47707400</v>
      </c>
      <c r="E3715" s="17"/>
      <c r="F3715" s="14">
        <f t="shared" si="127"/>
        <v>1.0269107910076372</v>
      </c>
      <c r="G3715" s="31"/>
      <c r="H3715" s="31"/>
      <c r="I3715" s="31"/>
    </row>
    <row r="3716" spans="1:9" ht="12.75">
      <c r="A3716" s="17" t="s">
        <v>1846</v>
      </c>
      <c r="B3716" s="108">
        <v>36259300</v>
      </c>
      <c r="C3716" s="108"/>
      <c r="D3716" s="108">
        <v>40745700</v>
      </c>
      <c r="E3716" s="17"/>
      <c r="F3716" s="14">
        <f t="shared" si="127"/>
        <v>1.1237310152154067</v>
      </c>
      <c r="G3716" s="31"/>
      <c r="H3716" s="31"/>
      <c r="I3716" s="31"/>
    </row>
    <row r="3717" spans="1:9" ht="12.75">
      <c r="A3717" s="17" t="s">
        <v>952</v>
      </c>
      <c r="B3717" s="108">
        <v>18703200</v>
      </c>
      <c r="C3717" s="108"/>
      <c r="D3717" s="108">
        <v>23135100</v>
      </c>
      <c r="E3717" s="17"/>
      <c r="F3717" s="14">
        <f t="shared" si="127"/>
        <v>1.2369594507891697</v>
      </c>
      <c r="G3717" s="31"/>
      <c r="H3717" s="31"/>
      <c r="I3717" s="31"/>
    </row>
    <row r="3718" spans="1:9" ht="12.75">
      <c r="A3718" s="17" t="s">
        <v>953</v>
      </c>
      <c r="B3718" s="108">
        <v>83444300</v>
      </c>
      <c r="C3718" s="108"/>
      <c r="D3718" s="108">
        <v>112524600</v>
      </c>
      <c r="E3718" s="17"/>
      <c r="F3718" s="14">
        <f t="shared" si="127"/>
        <v>1.348499538015179</v>
      </c>
      <c r="G3718" s="31"/>
      <c r="H3718" s="31"/>
      <c r="I3718" s="31"/>
    </row>
    <row r="3719" spans="1:9" ht="12.75">
      <c r="A3719" s="17" t="s">
        <v>954</v>
      </c>
      <c r="B3719" s="108">
        <v>35013800</v>
      </c>
      <c r="C3719" s="108"/>
      <c r="D3719" s="108">
        <v>38716300</v>
      </c>
      <c r="E3719" s="17"/>
      <c r="F3719" s="14">
        <f t="shared" si="127"/>
        <v>1.105744020928891</v>
      </c>
      <c r="G3719" s="31"/>
      <c r="H3719" s="31"/>
      <c r="I3719" s="31"/>
    </row>
    <row r="3720" spans="1:9" ht="12.75">
      <c r="A3720" s="17" t="s">
        <v>2399</v>
      </c>
      <c r="B3720" s="108">
        <v>27768600</v>
      </c>
      <c r="C3720" s="108"/>
      <c r="D3720" s="108">
        <v>28445800</v>
      </c>
      <c r="E3720" s="17"/>
      <c r="F3720" s="14">
        <f t="shared" si="127"/>
        <v>1.0243872575498945</v>
      </c>
      <c r="G3720" s="31"/>
      <c r="H3720" s="31"/>
      <c r="I3720" s="31"/>
    </row>
    <row r="3721" spans="1:9" ht="12.75">
      <c r="A3721" s="17" t="s">
        <v>955</v>
      </c>
      <c r="B3721" s="108">
        <v>4997900</v>
      </c>
      <c r="C3721" s="108"/>
      <c r="D3721" s="108">
        <v>6143700</v>
      </c>
      <c r="E3721" s="17"/>
      <c r="F3721" s="14">
        <f t="shared" si="127"/>
        <v>1.229256287640809</v>
      </c>
      <c r="G3721" s="31"/>
      <c r="H3721" s="31"/>
      <c r="I3721" s="31"/>
    </row>
    <row r="3722" spans="1:9" ht="12.75">
      <c r="A3722" s="17" t="s">
        <v>1536</v>
      </c>
      <c r="B3722" s="108">
        <v>29906700</v>
      </c>
      <c r="C3722" s="108"/>
      <c r="D3722" s="108">
        <v>37516900</v>
      </c>
      <c r="E3722" s="17"/>
      <c r="F3722" s="14">
        <f t="shared" si="127"/>
        <v>1.2544647186082047</v>
      </c>
      <c r="G3722" s="31"/>
      <c r="H3722" s="31"/>
      <c r="I3722" s="31"/>
    </row>
    <row r="3723" spans="1:9" ht="12.75">
      <c r="A3723" s="17" t="s">
        <v>956</v>
      </c>
      <c r="B3723" s="108">
        <v>16304100</v>
      </c>
      <c r="C3723" s="108"/>
      <c r="D3723" s="108">
        <v>17467500</v>
      </c>
      <c r="E3723" s="17"/>
      <c r="F3723" s="14">
        <f t="shared" si="127"/>
        <v>1.0713562846155262</v>
      </c>
      <c r="G3723" s="31"/>
      <c r="H3723" s="31"/>
      <c r="I3723" s="31"/>
    </row>
    <row r="3724" spans="1:9" ht="12.75">
      <c r="A3724" s="17" t="s">
        <v>957</v>
      </c>
      <c r="B3724" s="108">
        <v>25446800</v>
      </c>
      <c r="C3724" s="108"/>
      <c r="D3724" s="108">
        <v>34060900</v>
      </c>
      <c r="E3724" s="17"/>
      <c r="F3724" s="14">
        <f t="shared" si="127"/>
        <v>1.3385140764261125</v>
      </c>
      <c r="G3724" s="31"/>
      <c r="H3724" s="31"/>
      <c r="I3724" s="31"/>
    </row>
    <row r="3725" spans="1:9" ht="12.75">
      <c r="A3725" s="17" t="s">
        <v>958</v>
      </c>
      <c r="B3725" s="108">
        <v>44161900</v>
      </c>
      <c r="C3725" s="108"/>
      <c r="D3725" s="108">
        <v>50836600</v>
      </c>
      <c r="E3725" s="17"/>
      <c r="F3725" s="14">
        <f t="shared" si="127"/>
        <v>1.1511415949042048</v>
      </c>
      <c r="G3725" s="31"/>
      <c r="H3725" s="31"/>
      <c r="I3725" s="31"/>
    </row>
    <row r="3726" spans="1:9" ht="12.75">
      <c r="A3726" s="17" t="s">
        <v>2987</v>
      </c>
      <c r="B3726" s="108">
        <v>30677800</v>
      </c>
      <c r="C3726" s="108"/>
      <c r="D3726" s="108">
        <v>32380700</v>
      </c>
      <c r="E3726" s="17"/>
      <c r="F3726" s="14">
        <f t="shared" si="127"/>
        <v>1.05550919557465</v>
      </c>
      <c r="G3726" s="31"/>
      <c r="H3726" s="31"/>
      <c r="I3726" s="31"/>
    </row>
    <row r="3727" spans="1:9" ht="12.75">
      <c r="A3727" s="17"/>
      <c r="B3727" s="29"/>
      <c r="C3727" s="29"/>
      <c r="D3727" s="29"/>
      <c r="E3727" s="17"/>
      <c r="F3727" s="14"/>
      <c r="G3727" s="31"/>
      <c r="H3727" s="31"/>
      <c r="I3727" s="31"/>
    </row>
    <row r="3728" spans="1:9" ht="12.75">
      <c r="A3728" s="17"/>
      <c r="B3728" s="17"/>
      <c r="C3728" s="17"/>
      <c r="D3728" s="17"/>
      <c r="E3728" s="17"/>
      <c r="F3728" s="14"/>
      <c r="G3728" s="31"/>
      <c r="H3728" s="31"/>
      <c r="I3728" s="31"/>
    </row>
    <row r="3729" spans="1:9" ht="15.75">
      <c r="A3729" s="22" t="s">
        <v>2015</v>
      </c>
      <c r="B3729" s="35">
        <f>SUM(B3713)</f>
        <v>482641400</v>
      </c>
      <c r="C3729" s="35"/>
      <c r="D3729" s="35">
        <f>SUM(D3713)</f>
        <v>564024600</v>
      </c>
      <c r="E3729" s="35"/>
      <c r="F3729" s="10">
        <f>SUM(D3729/B3729)</f>
        <v>1.1686204291633497</v>
      </c>
      <c r="G3729" s="31"/>
      <c r="H3729" s="31"/>
      <c r="I3729" s="31"/>
    </row>
    <row r="3730" spans="1:9" ht="12.75">
      <c r="A3730" s="17"/>
      <c r="B3730" s="17"/>
      <c r="C3730" s="17"/>
      <c r="D3730" s="17"/>
      <c r="E3730" s="17"/>
      <c r="F3730" s="31"/>
      <c r="G3730" s="31"/>
      <c r="H3730" s="31"/>
      <c r="I3730" s="31"/>
    </row>
    <row r="3731" spans="1:9" ht="12.75">
      <c r="A3731" s="17"/>
      <c r="B3731" s="17"/>
      <c r="C3731" s="17"/>
      <c r="D3731" s="17"/>
      <c r="E3731" s="17"/>
      <c r="F3731" s="31"/>
      <c r="G3731" s="31"/>
      <c r="H3731" s="31"/>
      <c r="I3731" s="31"/>
    </row>
    <row r="3732" spans="1:9" ht="12.75">
      <c r="A3732" s="43" t="s">
        <v>959</v>
      </c>
      <c r="B3732" s="44"/>
      <c r="C3732" s="44"/>
      <c r="D3732" s="44"/>
      <c r="E3732" s="44"/>
      <c r="F3732" s="45"/>
      <c r="G3732" s="31"/>
      <c r="H3732" s="31"/>
      <c r="I3732" s="31"/>
    </row>
    <row r="3733" spans="1:9" ht="12.75">
      <c r="A3733" s="46"/>
      <c r="B3733" s="11"/>
      <c r="C3733" s="11"/>
      <c r="D3733" s="11"/>
      <c r="E3733" s="11"/>
      <c r="F3733" s="42"/>
      <c r="G3733" s="31"/>
      <c r="H3733" s="31"/>
      <c r="I3733" s="31"/>
    </row>
    <row r="3734" spans="1:9" ht="12.75">
      <c r="A3734" s="19" t="s">
        <v>977</v>
      </c>
      <c r="B3734" s="5">
        <v>2005</v>
      </c>
      <c r="C3734" s="5" t="s">
        <v>978</v>
      </c>
      <c r="D3734" s="5">
        <v>2005</v>
      </c>
      <c r="E3734" s="19"/>
      <c r="F3734" s="47"/>
      <c r="G3734" s="31"/>
      <c r="H3734" s="31"/>
      <c r="I3734" s="31"/>
    </row>
    <row r="3735" spans="1:9" ht="13.5" thickBot="1">
      <c r="A3735" s="48" t="s">
        <v>979</v>
      </c>
      <c r="B3735" s="49" t="s">
        <v>980</v>
      </c>
      <c r="C3735" s="48"/>
      <c r="D3735" s="48" t="s">
        <v>981</v>
      </c>
      <c r="E3735" s="48"/>
      <c r="F3735" s="50" t="s">
        <v>982</v>
      </c>
      <c r="G3735" s="31"/>
      <c r="H3735" s="31"/>
      <c r="I3735" s="31"/>
    </row>
    <row r="3736" spans="1:9" ht="12.75">
      <c r="A3736" s="11"/>
      <c r="B3736" s="13"/>
      <c r="C3736" s="13"/>
      <c r="D3736" s="13"/>
      <c r="E3736" s="11"/>
      <c r="F3736" s="42"/>
      <c r="G3736" s="31"/>
      <c r="H3736" s="31"/>
      <c r="I3736" s="31"/>
    </row>
    <row r="3737" spans="1:9" ht="12.75">
      <c r="A3737" s="8" t="s">
        <v>960</v>
      </c>
      <c r="B3737" s="35">
        <f>SUM(B3738:B3743)</f>
        <v>232204500</v>
      </c>
      <c r="C3737" s="35"/>
      <c r="D3737" s="35">
        <f>SUM(D3738:D3743)</f>
        <v>120773176</v>
      </c>
      <c r="E3737" s="35"/>
      <c r="F3737" s="10">
        <f aca="true" t="shared" si="128" ref="F3737:F3750">SUM(D3737/B3737)</f>
        <v>0.5201155705423453</v>
      </c>
      <c r="G3737" s="31"/>
      <c r="H3737" s="31"/>
      <c r="I3737" s="31"/>
    </row>
    <row r="3738" spans="1:9" ht="12.75">
      <c r="A3738" s="17" t="s">
        <v>961</v>
      </c>
      <c r="B3738" s="108">
        <v>12937500</v>
      </c>
      <c r="C3738" s="108"/>
      <c r="D3738" s="108">
        <v>7043700</v>
      </c>
      <c r="E3738" s="17"/>
      <c r="F3738" s="14">
        <f t="shared" si="128"/>
        <v>0.5444405797101449</v>
      </c>
      <c r="G3738" s="31"/>
      <c r="H3738" s="31"/>
      <c r="I3738" s="31"/>
    </row>
    <row r="3739" spans="1:9" ht="12.75">
      <c r="A3739" s="17" t="s">
        <v>962</v>
      </c>
      <c r="B3739" s="108">
        <v>58308200</v>
      </c>
      <c r="C3739" s="108"/>
      <c r="D3739" s="108">
        <v>31922200</v>
      </c>
      <c r="E3739" s="17"/>
      <c r="F3739" s="14">
        <f t="shared" si="128"/>
        <v>0.5474735971955917</v>
      </c>
      <c r="G3739" s="31"/>
      <c r="H3739" s="31"/>
      <c r="I3739" s="31"/>
    </row>
    <row r="3740" spans="1:9" ht="12.75">
      <c r="A3740" s="17" t="s">
        <v>963</v>
      </c>
      <c r="B3740" s="108">
        <v>21722500</v>
      </c>
      <c r="C3740" s="108"/>
      <c r="D3740" s="108">
        <v>11831800</v>
      </c>
      <c r="E3740" s="17"/>
      <c r="F3740" s="14">
        <f t="shared" si="128"/>
        <v>0.5446794798020486</v>
      </c>
      <c r="G3740" s="31"/>
      <c r="H3740" s="31"/>
      <c r="I3740" s="31"/>
    </row>
    <row r="3741" spans="1:9" ht="12.75">
      <c r="A3741" s="17" t="s">
        <v>2602</v>
      </c>
      <c r="B3741" s="108">
        <v>35788300</v>
      </c>
      <c r="C3741" s="108"/>
      <c r="D3741" s="108">
        <v>17561300</v>
      </c>
      <c r="E3741" s="17"/>
      <c r="F3741" s="14">
        <f t="shared" si="128"/>
        <v>0.4906994744092343</v>
      </c>
      <c r="G3741" s="31"/>
      <c r="H3741" s="31"/>
      <c r="I3741" s="31"/>
    </row>
    <row r="3742" spans="1:9" ht="12.75">
      <c r="A3742" s="17" t="s">
        <v>964</v>
      </c>
      <c r="B3742" s="108">
        <v>19214600</v>
      </c>
      <c r="C3742" s="108"/>
      <c r="D3742" s="108">
        <v>11033976</v>
      </c>
      <c r="E3742" s="17"/>
      <c r="F3742" s="14">
        <f t="shared" si="128"/>
        <v>0.5742495810477449</v>
      </c>
      <c r="G3742" s="31"/>
      <c r="H3742" s="31"/>
      <c r="I3742" s="31"/>
    </row>
    <row r="3743" spans="1:9" ht="12.75">
      <c r="A3743" s="17" t="s">
        <v>965</v>
      </c>
      <c r="B3743" s="108">
        <v>84233400</v>
      </c>
      <c r="C3743" s="108"/>
      <c r="D3743" s="108">
        <v>41380200</v>
      </c>
      <c r="E3743" s="17"/>
      <c r="F3743" s="14">
        <f t="shared" si="128"/>
        <v>0.49125643747017217</v>
      </c>
      <c r="G3743" s="31"/>
      <c r="H3743" s="31"/>
      <c r="I3743" s="31"/>
    </row>
    <row r="3744" spans="1:9" ht="12.75">
      <c r="A3744" s="8" t="s">
        <v>966</v>
      </c>
      <c r="B3744" s="35">
        <f>SUM(B3745:B3752)</f>
        <v>258190100</v>
      </c>
      <c r="C3744" s="35"/>
      <c r="D3744" s="35">
        <f>SUM(D3745:D3752)</f>
        <v>124009715</v>
      </c>
      <c r="E3744" s="35"/>
      <c r="F3744" s="10">
        <f t="shared" si="128"/>
        <v>0.4803039117301554</v>
      </c>
      <c r="G3744" s="31"/>
      <c r="H3744" s="31"/>
      <c r="I3744" s="31"/>
    </row>
    <row r="3745" spans="1:9" ht="12.75">
      <c r="A3745" s="17" t="s">
        <v>967</v>
      </c>
      <c r="B3745" s="108">
        <v>59387600</v>
      </c>
      <c r="C3745" s="108"/>
      <c r="D3745" s="108">
        <v>30632300</v>
      </c>
      <c r="E3745" s="17"/>
      <c r="F3745" s="14">
        <f t="shared" si="128"/>
        <v>0.5158029622345406</v>
      </c>
      <c r="G3745" s="31"/>
      <c r="H3745" s="31"/>
      <c r="I3745" s="31"/>
    </row>
    <row r="3746" spans="1:9" ht="12.75">
      <c r="A3746" s="17" t="s">
        <v>968</v>
      </c>
      <c r="B3746" s="108">
        <v>41538100</v>
      </c>
      <c r="C3746" s="108"/>
      <c r="D3746" s="108">
        <v>21837300</v>
      </c>
      <c r="E3746" s="17"/>
      <c r="F3746" s="14">
        <f t="shared" si="128"/>
        <v>0.5257173534658542</v>
      </c>
      <c r="G3746" s="31"/>
      <c r="H3746" s="31"/>
      <c r="I3746" s="31"/>
    </row>
    <row r="3747" spans="1:9" ht="12.75">
      <c r="A3747" s="17" t="s">
        <v>805</v>
      </c>
      <c r="B3747" s="108">
        <v>13682200</v>
      </c>
      <c r="C3747" s="108"/>
      <c r="D3747" s="108">
        <v>8469100</v>
      </c>
      <c r="E3747" s="17"/>
      <c r="F3747" s="14">
        <f t="shared" si="128"/>
        <v>0.6189867126631682</v>
      </c>
      <c r="G3747" s="31"/>
      <c r="H3747" s="31"/>
      <c r="I3747" s="31"/>
    </row>
    <row r="3748" spans="1:9" ht="12.75">
      <c r="A3748" s="17" t="s">
        <v>347</v>
      </c>
      <c r="B3748" s="108">
        <v>35689500</v>
      </c>
      <c r="C3748" s="108"/>
      <c r="D3748" s="108">
        <v>19538900</v>
      </c>
      <c r="E3748" s="17"/>
      <c r="F3748" s="14">
        <f t="shared" si="128"/>
        <v>0.5474691435856485</v>
      </c>
      <c r="G3748" s="31"/>
      <c r="H3748" s="31"/>
      <c r="I3748" s="31"/>
    </row>
    <row r="3749" spans="1:9" ht="12.75">
      <c r="A3749" s="17" t="s">
        <v>969</v>
      </c>
      <c r="B3749" s="108">
        <v>50068700</v>
      </c>
      <c r="C3749" s="108"/>
      <c r="D3749" s="108">
        <v>23570500</v>
      </c>
      <c r="E3749" s="17"/>
      <c r="F3749" s="14">
        <f t="shared" si="128"/>
        <v>0.47076317140249296</v>
      </c>
      <c r="G3749" s="31"/>
      <c r="H3749" s="31"/>
      <c r="I3749" s="31"/>
    </row>
    <row r="3750" spans="1:9" ht="12.75">
      <c r="A3750" s="17" t="s">
        <v>970</v>
      </c>
      <c r="B3750" s="108">
        <v>8480200</v>
      </c>
      <c r="C3750" s="108"/>
      <c r="D3750" s="108">
        <v>3504060</v>
      </c>
      <c r="E3750" s="17"/>
      <c r="F3750" s="14">
        <f t="shared" si="128"/>
        <v>0.4132048772434612</v>
      </c>
      <c r="G3750" s="31"/>
      <c r="H3750" s="31"/>
      <c r="I3750" s="31"/>
    </row>
    <row r="3751" spans="1:9" ht="12.75">
      <c r="A3751" s="38" t="s">
        <v>758</v>
      </c>
      <c r="B3751" s="108"/>
      <c r="C3751" s="108"/>
      <c r="D3751" s="108"/>
      <c r="E3751" s="17"/>
      <c r="F3751" s="14"/>
      <c r="G3751" s="31"/>
      <c r="H3751" s="31"/>
      <c r="I3751" s="31"/>
    </row>
    <row r="3752" spans="1:9" ht="12.75">
      <c r="A3752" s="17" t="s">
        <v>971</v>
      </c>
      <c r="B3752" s="108">
        <v>49343800</v>
      </c>
      <c r="C3752" s="108"/>
      <c r="D3752" s="108">
        <v>16457555</v>
      </c>
      <c r="E3752" s="17"/>
      <c r="F3752" s="14">
        <f>SUM(D3752/B3752)</f>
        <v>0.333528325747105</v>
      </c>
      <c r="G3752" s="31"/>
      <c r="H3752" s="31"/>
      <c r="I3752" s="31"/>
    </row>
    <row r="3753" spans="1:9" ht="12.75">
      <c r="A3753" s="38" t="s">
        <v>758</v>
      </c>
      <c r="B3753" s="29"/>
      <c r="C3753" s="29"/>
      <c r="D3753" s="29"/>
      <c r="E3753" s="17"/>
      <c r="F3753" s="14"/>
      <c r="G3753" s="31"/>
      <c r="H3753" s="31"/>
      <c r="I3753" s="31"/>
    </row>
    <row r="3754" spans="1:9" ht="12.75">
      <c r="A3754" s="8" t="s">
        <v>972</v>
      </c>
      <c r="B3754" s="35">
        <f>SUM(B3755:B3762)</f>
        <v>260393400</v>
      </c>
      <c r="C3754" s="35"/>
      <c r="D3754" s="35">
        <f>SUM(D3755:D3762)</f>
        <v>235936038</v>
      </c>
      <c r="E3754" s="35"/>
      <c r="F3754" s="10">
        <f>SUM(D3754/B3754)</f>
        <v>0.9060753383150264</v>
      </c>
      <c r="G3754" s="31"/>
      <c r="H3754" s="31"/>
      <c r="I3754" s="31"/>
    </row>
    <row r="3755" spans="1:9" ht="12.75">
      <c r="A3755" s="17" t="s">
        <v>973</v>
      </c>
      <c r="B3755" s="108">
        <v>38894800</v>
      </c>
      <c r="C3755" s="108"/>
      <c r="D3755" s="108">
        <v>22078100</v>
      </c>
      <c r="E3755" s="17"/>
      <c r="F3755" s="14">
        <f>SUM(D3755/B3755)</f>
        <v>0.5676362907123832</v>
      </c>
      <c r="G3755" s="31"/>
      <c r="H3755" s="31"/>
      <c r="I3755" s="31"/>
    </row>
    <row r="3756" spans="1:9" ht="12.75">
      <c r="A3756" s="17" t="s">
        <v>748</v>
      </c>
      <c r="B3756" s="108">
        <v>65748800</v>
      </c>
      <c r="C3756" s="108"/>
      <c r="D3756" s="108">
        <v>31387900</v>
      </c>
      <c r="E3756" s="17"/>
      <c r="F3756" s="14">
        <f>SUM(D3756/B3756)</f>
        <v>0.47739122234930526</v>
      </c>
      <c r="G3756" s="31"/>
      <c r="H3756" s="31"/>
      <c r="I3756" s="31"/>
    </row>
    <row r="3757" spans="1:9" ht="12.75">
      <c r="A3757" s="17" t="s">
        <v>974</v>
      </c>
      <c r="B3757" s="108">
        <v>9713200</v>
      </c>
      <c r="C3757" s="108"/>
      <c r="D3757" s="108">
        <v>4816500</v>
      </c>
      <c r="E3757" s="17"/>
      <c r="F3757" s="14">
        <f>SUM(D3757/B3757)</f>
        <v>0.4958715974138286</v>
      </c>
      <c r="G3757" s="31"/>
      <c r="H3757" s="31"/>
      <c r="I3757" s="31"/>
    </row>
    <row r="3758" spans="1:9" ht="12.75">
      <c r="A3758" s="17" t="s">
        <v>975</v>
      </c>
      <c r="B3758" s="108">
        <v>21724000</v>
      </c>
      <c r="C3758" s="108"/>
      <c r="D3758" s="108">
        <v>4825538</v>
      </c>
      <c r="E3758" s="17"/>
      <c r="F3758" s="14">
        <f>SUM(D3758/B3758)</f>
        <v>0.22212935002761922</v>
      </c>
      <c r="G3758" s="31"/>
      <c r="H3758" s="31"/>
      <c r="I3758" s="31"/>
    </row>
    <row r="3759" spans="1:9" ht="12.75">
      <c r="A3759" s="38" t="s">
        <v>1865</v>
      </c>
      <c r="B3759" s="108"/>
      <c r="C3759" s="108"/>
      <c r="D3759" s="108"/>
      <c r="E3759" s="17"/>
      <c r="F3759" s="14"/>
      <c r="G3759" s="31"/>
      <c r="H3759" s="31"/>
      <c r="I3759" s="31"/>
    </row>
    <row r="3760" spans="1:9" ht="12.75">
      <c r="A3760" s="17" t="s">
        <v>1866</v>
      </c>
      <c r="B3760" s="108">
        <v>32215300</v>
      </c>
      <c r="C3760" s="108"/>
      <c r="D3760" s="108">
        <v>39148400</v>
      </c>
      <c r="E3760" s="17"/>
      <c r="F3760" s="14">
        <f>SUM(D3760/B3760)</f>
        <v>1.215211405760617</v>
      </c>
      <c r="G3760" s="31"/>
      <c r="H3760" s="31"/>
      <c r="I3760" s="31"/>
    </row>
    <row r="3761" spans="1:9" ht="12.75">
      <c r="A3761" s="38" t="s">
        <v>2728</v>
      </c>
      <c r="B3761" s="108"/>
      <c r="C3761" s="108"/>
      <c r="D3761" s="108"/>
      <c r="E3761" s="17"/>
      <c r="F3761" s="14"/>
      <c r="G3761" s="31"/>
      <c r="H3761" s="31"/>
      <c r="I3761" s="31"/>
    </row>
    <row r="3762" spans="1:9" ht="12.75">
      <c r="A3762" s="17" t="s">
        <v>1782</v>
      </c>
      <c r="B3762" s="108">
        <v>92097300</v>
      </c>
      <c r="C3762" s="108"/>
      <c r="D3762" s="108">
        <v>133679600</v>
      </c>
      <c r="E3762" s="17"/>
      <c r="F3762" s="14">
        <f>SUM(D3762/B3762)</f>
        <v>1.4515040071750203</v>
      </c>
      <c r="G3762" s="31"/>
      <c r="H3762" s="31"/>
      <c r="I3762" s="31"/>
    </row>
    <row r="3763" spans="1:9" ht="12.75">
      <c r="A3763" s="38" t="s">
        <v>2728</v>
      </c>
      <c r="B3763" s="29"/>
      <c r="C3763" s="29"/>
      <c r="D3763" s="29"/>
      <c r="E3763" s="17"/>
      <c r="F3763" s="14"/>
      <c r="G3763" s="31"/>
      <c r="H3763" s="31"/>
      <c r="I3763" s="31"/>
    </row>
    <row r="3764" spans="1:9" ht="12.75">
      <c r="A3764" s="8" t="s">
        <v>992</v>
      </c>
      <c r="B3764" s="35">
        <f>SUM(B3765:B3775)</f>
        <v>410600900</v>
      </c>
      <c r="C3764" s="35"/>
      <c r="D3764" s="35">
        <f>SUM(D3765:D3775)</f>
        <v>211234479</v>
      </c>
      <c r="E3764" s="35"/>
      <c r="F3764" s="10">
        <f aca="true" t="shared" si="129" ref="F3764:F3783">SUM(D3764/B3764)</f>
        <v>0.514452060382722</v>
      </c>
      <c r="G3764" s="31"/>
      <c r="H3764" s="31"/>
      <c r="I3764" s="31"/>
    </row>
    <row r="3765" spans="1:9" ht="12.75">
      <c r="A3765" s="17" t="s">
        <v>993</v>
      </c>
      <c r="B3765" s="108">
        <v>15326800</v>
      </c>
      <c r="C3765" s="108"/>
      <c r="D3765" s="108">
        <v>8760110</v>
      </c>
      <c r="E3765" s="17"/>
      <c r="F3765" s="14">
        <f t="shared" si="129"/>
        <v>0.5715550538925281</v>
      </c>
      <c r="G3765" s="31"/>
      <c r="H3765" s="31"/>
      <c r="I3765" s="31"/>
    </row>
    <row r="3766" spans="1:9" ht="12.75">
      <c r="A3766" s="17" t="s">
        <v>994</v>
      </c>
      <c r="B3766" s="108">
        <v>108112600</v>
      </c>
      <c r="C3766" s="108"/>
      <c r="D3766" s="108">
        <v>53328500</v>
      </c>
      <c r="E3766" s="17"/>
      <c r="F3766" s="14">
        <f t="shared" si="129"/>
        <v>0.4932681297092106</v>
      </c>
      <c r="G3766" s="31"/>
      <c r="H3766" s="31"/>
      <c r="I3766" s="31"/>
    </row>
    <row r="3767" spans="1:9" ht="12.75">
      <c r="A3767" s="17" t="s">
        <v>995</v>
      </c>
      <c r="B3767" s="108">
        <v>25060500</v>
      </c>
      <c r="C3767" s="108"/>
      <c r="D3767" s="108">
        <v>13231500</v>
      </c>
      <c r="E3767" s="17"/>
      <c r="F3767" s="14">
        <f t="shared" si="129"/>
        <v>0.5279822828754415</v>
      </c>
      <c r="G3767" s="31"/>
      <c r="H3767" s="31"/>
      <c r="I3767" s="31"/>
    </row>
    <row r="3768" spans="1:9" ht="12.75">
      <c r="A3768" s="17" t="s">
        <v>996</v>
      </c>
      <c r="B3768" s="108">
        <v>36768400</v>
      </c>
      <c r="C3768" s="108"/>
      <c r="D3768" s="108">
        <v>20351950</v>
      </c>
      <c r="E3768" s="17"/>
      <c r="F3768" s="14">
        <f t="shared" si="129"/>
        <v>0.5535174225693802</v>
      </c>
      <c r="G3768" s="31"/>
      <c r="H3768" s="31"/>
      <c r="I3768" s="31"/>
    </row>
    <row r="3769" spans="1:9" ht="12.75">
      <c r="A3769" s="17" t="s">
        <v>2175</v>
      </c>
      <c r="B3769" s="108">
        <v>29807900</v>
      </c>
      <c r="C3769" s="108"/>
      <c r="D3769" s="108">
        <v>15014139</v>
      </c>
      <c r="E3769" s="17"/>
      <c r="F3769" s="14">
        <f t="shared" si="129"/>
        <v>0.5036966374685905</v>
      </c>
      <c r="G3769" s="31"/>
      <c r="H3769" s="31"/>
      <c r="I3769" s="31"/>
    </row>
    <row r="3770" spans="1:9" ht="12.75">
      <c r="A3770" s="17" t="s">
        <v>997</v>
      </c>
      <c r="B3770" s="108">
        <v>2361900</v>
      </c>
      <c r="C3770" s="108"/>
      <c r="D3770" s="108">
        <v>1438300</v>
      </c>
      <c r="E3770" s="17"/>
      <c r="F3770" s="14">
        <f t="shared" si="129"/>
        <v>0.6089588890300182</v>
      </c>
      <c r="G3770" s="31"/>
      <c r="H3770" s="31"/>
      <c r="I3770" s="31"/>
    </row>
    <row r="3771" spans="1:9" ht="12.75">
      <c r="A3771" s="17" t="s">
        <v>998</v>
      </c>
      <c r="B3771" s="108">
        <v>18829300</v>
      </c>
      <c r="C3771" s="108"/>
      <c r="D3771" s="108">
        <v>9093200</v>
      </c>
      <c r="E3771" s="17"/>
      <c r="F3771" s="14">
        <f t="shared" si="129"/>
        <v>0.48292820232297534</v>
      </c>
      <c r="G3771" s="31"/>
      <c r="H3771" s="31"/>
      <c r="I3771" s="31"/>
    </row>
    <row r="3772" spans="1:9" ht="12.75">
      <c r="A3772" s="17" t="s">
        <v>2243</v>
      </c>
      <c r="B3772" s="108">
        <v>33866400</v>
      </c>
      <c r="C3772" s="108"/>
      <c r="D3772" s="108">
        <v>16409900</v>
      </c>
      <c r="E3772" s="17"/>
      <c r="F3772" s="14">
        <f t="shared" si="129"/>
        <v>0.48454810667800535</v>
      </c>
      <c r="G3772" s="31"/>
      <c r="H3772" s="31"/>
      <c r="I3772" s="31"/>
    </row>
    <row r="3773" spans="1:9" ht="12.75">
      <c r="A3773" s="17" t="s">
        <v>999</v>
      </c>
      <c r="B3773" s="108">
        <v>7852500</v>
      </c>
      <c r="C3773" s="108"/>
      <c r="D3773" s="108">
        <v>4419800</v>
      </c>
      <c r="E3773" s="17"/>
      <c r="F3773" s="14">
        <f t="shared" si="129"/>
        <v>0.5628525947150589</v>
      </c>
      <c r="G3773" s="31"/>
      <c r="H3773" s="31"/>
      <c r="I3773" s="31"/>
    </row>
    <row r="3774" spans="1:9" ht="12.75">
      <c r="A3774" s="17" t="s">
        <v>1000</v>
      </c>
      <c r="B3774" s="108">
        <v>49442700</v>
      </c>
      <c r="C3774" s="108"/>
      <c r="D3774" s="108">
        <v>27715800</v>
      </c>
      <c r="E3774" s="17"/>
      <c r="F3774" s="14">
        <f t="shared" si="129"/>
        <v>0.5605640468663726</v>
      </c>
      <c r="G3774" s="31"/>
      <c r="H3774" s="31"/>
      <c r="I3774" s="31"/>
    </row>
    <row r="3775" spans="1:9" ht="12.75">
      <c r="A3775" s="17" t="s">
        <v>1001</v>
      </c>
      <c r="B3775" s="108">
        <v>83171900</v>
      </c>
      <c r="C3775" s="108"/>
      <c r="D3775" s="108">
        <v>41471280</v>
      </c>
      <c r="E3775" s="17"/>
      <c r="F3775" s="14">
        <f t="shared" si="129"/>
        <v>0.4986212891613634</v>
      </c>
      <c r="G3775" s="31"/>
      <c r="H3775" s="31"/>
      <c r="I3775" s="31"/>
    </row>
    <row r="3776" spans="1:9" ht="12.75">
      <c r="A3776" s="8" t="s">
        <v>1885</v>
      </c>
      <c r="B3776" s="35">
        <f>SUM(B3777:B3783)</f>
        <v>342477500</v>
      </c>
      <c r="C3776" s="35"/>
      <c r="D3776" s="35">
        <f>SUM(D3777:D3783)</f>
        <v>167222192</v>
      </c>
      <c r="E3776" s="35"/>
      <c r="F3776" s="10">
        <f t="shared" si="129"/>
        <v>0.4882720529085852</v>
      </c>
      <c r="G3776" s="31"/>
      <c r="H3776" s="31"/>
      <c r="I3776" s="31"/>
    </row>
    <row r="3777" spans="1:9" ht="12.75">
      <c r="A3777" s="17" t="s">
        <v>1886</v>
      </c>
      <c r="B3777" s="108">
        <v>26018200</v>
      </c>
      <c r="C3777" s="108"/>
      <c r="D3777" s="108">
        <v>13713465</v>
      </c>
      <c r="E3777" s="17"/>
      <c r="F3777" s="14">
        <f t="shared" si="129"/>
        <v>0.52707201113067</v>
      </c>
      <c r="G3777" s="31"/>
      <c r="H3777" s="31"/>
      <c r="I3777" s="31"/>
    </row>
    <row r="3778" spans="1:9" ht="12.75">
      <c r="A3778" s="17" t="s">
        <v>1887</v>
      </c>
      <c r="B3778" s="108">
        <v>112532500</v>
      </c>
      <c r="C3778" s="108"/>
      <c r="D3778" s="108">
        <v>54142600</v>
      </c>
      <c r="E3778" s="17"/>
      <c r="F3778" s="14">
        <f t="shared" si="129"/>
        <v>0.48112856285961836</v>
      </c>
      <c r="G3778" s="31"/>
      <c r="H3778" s="31"/>
      <c r="I3778" s="31"/>
    </row>
    <row r="3779" spans="1:9" ht="12.75">
      <c r="A3779" s="17" t="s">
        <v>96</v>
      </c>
      <c r="B3779" s="108">
        <v>47678100</v>
      </c>
      <c r="C3779" s="108"/>
      <c r="D3779" s="108">
        <v>21032600</v>
      </c>
      <c r="E3779" s="17"/>
      <c r="F3779" s="14">
        <f t="shared" si="129"/>
        <v>0.44113754533003624</v>
      </c>
      <c r="G3779" s="31"/>
      <c r="H3779" s="31"/>
      <c r="I3779" s="31"/>
    </row>
    <row r="3780" spans="1:9" ht="12.75">
      <c r="A3780" s="17" t="s">
        <v>1888</v>
      </c>
      <c r="B3780" s="108">
        <v>53439500</v>
      </c>
      <c r="C3780" s="108"/>
      <c r="D3780" s="108">
        <v>26894600</v>
      </c>
      <c r="E3780" s="17"/>
      <c r="F3780" s="14">
        <f t="shared" si="129"/>
        <v>0.5032719243256393</v>
      </c>
      <c r="G3780" s="31"/>
      <c r="H3780" s="31"/>
      <c r="I3780" s="31"/>
    </row>
    <row r="3781" spans="1:9" ht="12.75">
      <c r="A3781" s="17" t="s">
        <v>1889</v>
      </c>
      <c r="B3781" s="108">
        <v>6447900</v>
      </c>
      <c r="C3781" s="108"/>
      <c r="D3781" s="108">
        <v>3180025</v>
      </c>
      <c r="E3781" s="17"/>
      <c r="F3781" s="14">
        <f t="shared" si="129"/>
        <v>0.49318770452395355</v>
      </c>
      <c r="G3781" s="31"/>
      <c r="H3781" s="31"/>
      <c r="I3781" s="31"/>
    </row>
    <row r="3782" spans="1:9" ht="12.75">
      <c r="A3782" s="17" t="s">
        <v>1890</v>
      </c>
      <c r="B3782" s="108">
        <v>26326500</v>
      </c>
      <c r="C3782" s="108"/>
      <c r="D3782" s="108">
        <v>13221800</v>
      </c>
      <c r="E3782" s="17"/>
      <c r="F3782" s="14">
        <f t="shared" si="129"/>
        <v>0.5022239948341025</v>
      </c>
      <c r="G3782" s="31"/>
      <c r="H3782" s="31"/>
      <c r="I3782" s="31"/>
    </row>
    <row r="3783" spans="1:9" ht="12.75">
      <c r="A3783" s="17" t="s">
        <v>1891</v>
      </c>
      <c r="B3783" s="108">
        <v>70034800</v>
      </c>
      <c r="C3783" s="108"/>
      <c r="D3783" s="108">
        <v>35037102</v>
      </c>
      <c r="E3783" s="17"/>
      <c r="F3783" s="14">
        <f t="shared" si="129"/>
        <v>0.5002813172879769</v>
      </c>
      <c r="G3783" s="31"/>
      <c r="H3783" s="31"/>
      <c r="I3783" s="31"/>
    </row>
    <row r="3784" spans="1:9" ht="12.75">
      <c r="A3784" s="17"/>
      <c r="B3784" s="29"/>
      <c r="C3784" s="29"/>
      <c r="D3784" s="29"/>
      <c r="E3784" s="17"/>
      <c r="F3784" s="14"/>
      <c r="G3784" s="31"/>
      <c r="H3784" s="31"/>
      <c r="I3784" s="31"/>
    </row>
    <row r="3785" spans="1:9" ht="12.75">
      <c r="A3785" s="17"/>
      <c r="B3785" s="17"/>
      <c r="C3785" s="17"/>
      <c r="D3785" s="17"/>
      <c r="E3785" s="17"/>
      <c r="F3785" s="31"/>
      <c r="G3785" s="31"/>
      <c r="H3785" s="31"/>
      <c r="I3785" s="31"/>
    </row>
    <row r="3786" spans="1:9" ht="12.75">
      <c r="A3786" s="43" t="s">
        <v>959</v>
      </c>
      <c r="B3786" s="44"/>
      <c r="C3786" s="44"/>
      <c r="D3786" s="44"/>
      <c r="E3786" s="44"/>
      <c r="F3786" s="45"/>
      <c r="G3786" s="31"/>
      <c r="H3786" s="31"/>
      <c r="I3786" s="31"/>
    </row>
    <row r="3787" spans="1:9" ht="12.75">
      <c r="A3787" s="46"/>
      <c r="B3787" s="11"/>
      <c r="C3787" s="11"/>
      <c r="D3787" s="11"/>
      <c r="E3787" s="11"/>
      <c r="F3787" s="42"/>
      <c r="G3787" s="31"/>
      <c r="H3787" s="31"/>
      <c r="I3787" s="31"/>
    </row>
    <row r="3788" spans="1:9" ht="12.75">
      <c r="A3788" s="19" t="s">
        <v>977</v>
      </c>
      <c r="B3788" s="5">
        <v>2005</v>
      </c>
      <c r="C3788" s="5" t="s">
        <v>978</v>
      </c>
      <c r="D3788" s="5">
        <v>2005</v>
      </c>
      <c r="E3788" s="19"/>
      <c r="F3788" s="47"/>
      <c r="G3788" s="31"/>
      <c r="H3788" s="31"/>
      <c r="I3788" s="31"/>
    </row>
    <row r="3789" spans="1:9" ht="13.5" thickBot="1">
      <c r="A3789" s="48" t="s">
        <v>979</v>
      </c>
      <c r="B3789" s="49" t="s">
        <v>980</v>
      </c>
      <c r="C3789" s="48"/>
      <c r="D3789" s="48" t="s">
        <v>981</v>
      </c>
      <c r="E3789" s="48"/>
      <c r="F3789" s="50" t="s">
        <v>982</v>
      </c>
      <c r="G3789" s="31"/>
      <c r="H3789" s="31"/>
      <c r="I3789" s="31"/>
    </row>
    <row r="3790" spans="1:9" ht="12.75">
      <c r="A3790" s="11"/>
      <c r="B3790" s="13"/>
      <c r="C3790" s="13"/>
      <c r="D3790" s="13"/>
      <c r="E3790" s="11"/>
      <c r="F3790" s="42"/>
      <c r="G3790" s="31"/>
      <c r="H3790" s="31"/>
      <c r="I3790" s="31"/>
    </row>
    <row r="3791" spans="1:9" ht="12.75">
      <c r="A3791" s="8" t="s">
        <v>1892</v>
      </c>
      <c r="B3791" s="35">
        <f>SUM(B3792:B3800)</f>
        <v>149016900</v>
      </c>
      <c r="C3791" s="35"/>
      <c r="D3791" s="35">
        <f>SUM(D3792:D3800)</f>
        <v>88849223</v>
      </c>
      <c r="E3791" s="35"/>
      <c r="F3791" s="10">
        <f aca="true" t="shared" si="130" ref="F3791:F3800">SUM(D3791/B3791)</f>
        <v>0.5962358833125638</v>
      </c>
      <c r="G3791" s="31"/>
      <c r="H3791" s="31"/>
      <c r="I3791" s="31"/>
    </row>
    <row r="3792" spans="1:9" ht="12.75">
      <c r="A3792" s="17" t="s">
        <v>1893</v>
      </c>
      <c r="B3792" s="108">
        <v>29102200</v>
      </c>
      <c r="C3792" s="108"/>
      <c r="D3792" s="108">
        <v>14954600</v>
      </c>
      <c r="E3792" s="17"/>
      <c r="F3792" s="14">
        <f t="shared" si="130"/>
        <v>0.5138649311735882</v>
      </c>
      <c r="G3792" s="31"/>
      <c r="H3792" s="31"/>
      <c r="I3792" s="31"/>
    </row>
    <row r="3793" spans="1:9" ht="12.75">
      <c r="A3793" s="17" t="s">
        <v>2124</v>
      </c>
      <c r="B3793" s="108">
        <v>18967000</v>
      </c>
      <c r="C3793" s="108"/>
      <c r="D3793" s="108">
        <v>9661235</v>
      </c>
      <c r="E3793" s="17"/>
      <c r="F3793" s="14">
        <f t="shared" si="130"/>
        <v>0.5093707491959719</v>
      </c>
      <c r="G3793" s="31"/>
      <c r="H3793" s="31"/>
      <c r="I3793" s="31"/>
    </row>
    <row r="3794" spans="1:9" ht="12.75">
      <c r="A3794" s="17" t="s">
        <v>1894</v>
      </c>
      <c r="B3794" s="108">
        <v>7902900</v>
      </c>
      <c r="C3794" s="108"/>
      <c r="D3794" s="108">
        <v>5005477</v>
      </c>
      <c r="E3794" s="17"/>
      <c r="F3794" s="14">
        <f t="shared" si="130"/>
        <v>0.6333721798327197</v>
      </c>
      <c r="G3794" s="31"/>
      <c r="H3794" s="31"/>
      <c r="I3794" s="31"/>
    </row>
    <row r="3795" spans="1:9" ht="12.75">
      <c r="A3795" s="17" t="s">
        <v>1895</v>
      </c>
      <c r="B3795" s="108">
        <v>8333200</v>
      </c>
      <c r="C3795" s="108"/>
      <c r="D3795" s="108">
        <v>4957800</v>
      </c>
      <c r="E3795" s="17"/>
      <c r="F3795" s="14">
        <f t="shared" si="130"/>
        <v>0.5949455191283061</v>
      </c>
      <c r="G3795" s="31"/>
      <c r="H3795" s="31"/>
      <c r="I3795" s="31"/>
    </row>
    <row r="3796" spans="1:9" ht="12.75">
      <c r="A3796" s="17" t="s">
        <v>2567</v>
      </c>
      <c r="B3796" s="108">
        <v>16465000</v>
      </c>
      <c r="C3796" s="108"/>
      <c r="D3796" s="108">
        <v>8343700</v>
      </c>
      <c r="E3796" s="17"/>
      <c r="F3796" s="14">
        <f t="shared" si="130"/>
        <v>0.506753720012147</v>
      </c>
      <c r="G3796" s="31"/>
      <c r="H3796" s="31"/>
      <c r="I3796" s="31"/>
    </row>
    <row r="3797" spans="1:9" ht="12.75">
      <c r="A3797" s="17" t="s">
        <v>1896</v>
      </c>
      <c r="B3797" s="108">
        <v>25133300</v>
      </c>
      <c r="C3797" s="108"/>
      <c r="D3797" s="108">
        <v>14497211</v>
      </c>
      <c r="E3797" s="17"/>
      <c r="F3797" s="14">
        <f t="shared" si="130"/>
        <v>0.576812873757127</v>
      </c>
      <c r="G3797" s="31"/>
      <c r="H3797" s="31"/>
      <c r="I3797" s="31"/>
    </row>
    <row r="3798" spans="1:9" ht="12.75">
      <c r="A3798" s="17" t="s">
        <v>1897</v>
      </c>
      <c r="B3798" s="108">
        <v>6027200</v>
      </c>
      <c r="C3798" s="108"/>
      <c r="D3798" s="108">
        <v>3378300</v>
      </c>
      <c r="E3798" s="17"/>
      <c r="F3798" s="14">
        <f t="shared" si="130"/>
        <v>0.5605090257499337</v>
      </c>
      <c r="G3798" s="31"/>
      <c r="H3798" s="31"/>
      <c r="I3798" s="31"/>
    </row>
    <row r="3799" spans="1:9" ht="12.75">
      <c r="A3799" s="17" t="s">
        <v>829</v>
      </c>
      <c r="B3799" s="108">
        <v>26815700</v>
      </c>
      <c r="C3799" s="108"/>
      <c r="D3799" s="108">
        <v>12059600</v>
      </c>
      <c r="E3799" s="17"/>
      <c r="F3799" s="14">
        <f t="shared" si="130"/>
        <v>0.44972161830569407</v>
      </c>
      <c r="G3799" s="31"/>
      <c r="H3799" s="31"/>
      <c r="I3799" s="31"/>
    </row>
    <row r="3800" spans="1:9" ht="12.75">
      <c r="A3800" s="17" t="s">
        <v>1898</v>
      </c>
      <c r="B3800" s="108">
        <v>10270400</v>
      </c>
      <c r="C3800" s="108"/>
      <c r="D3800" s="108">
        <v>15991300</v>
      </c>
      <c r="E3800" s="17"/>
      <c r="F3800" s="14">
        <f t="shared" si="130"/>
        <v>1.5570279638572986</v>
      </c>
      <c r="G3800" s="31"/>
      <c r="H3800" s="31"/>
      <c r="I3800" s="31"/>
    </row>
    <row r="3801" spans="1:9" ht="12.75">
      <c r="A3801" s="38" t="s">
        <v>2728</v>
      </c>
      <c r="B3801" s="29"/>
      <c r="C3801" s="29"/>
      <c r="D3801" s="29"/>
      <c r="E3801" s="17"/>
      <c r="F3801" s="14"/>
      <c r="G3801" s="31"/>
      <c r="H3801" s="31"/>
      <c r="I3801" s="31"/>
    </row>
    <row r="3802" spans="1:9" ht="12.75">
      <c r="A3802" s="17"/>
      <c r="B3802" s="29"/>
      <c r="C3802" s="29"/>
      <c r="D3802" s="29"/>
      <c r="E3802" s="17"/>
      <c r="F3802" s="14"/>
      <c r="G3802" s="31"/>
      <c r="H3802" s="31"/>
      <c r="I3802" s="31"/>
    </row>
    <row r="3803" spans="1:9" ht="12.75">
      <c r="A3803" s="17"/>
      <c r="B3803" s="17"/>
      <c r="C3803" s="17"/>
      <c r="D3803" s="17"/>
      <c r="E3803" s="17"/>
      <c r="F3803" s="14"/>
      <c r="G3803" s="31"/>
      <c r="H3803" s="31"/>
      <c r="I3803" s="31"/>
    </row>
    <row r="3804" spans="1:9" ht="15.75">
      <c r="A3804" s="22" t="s">
        <v>2015</v>
      </c>
      <c r="B3804" s="35">
        <f>+B3737+B3744+B3754+B3764+B3776+B3791</f>
        <v>1652883300</v>
      </c>
      <c r="C3804" s="35"/>
      <c r="D3804" s="35">
        <f>+D3737+D3744+D3754+D3764+D3776+D3791</f>
        <v>948024823</v>
      </c>
      <c r="E3804" s="35"/>
      <c r="F3804" s="10">
        <f>SUM(D3804/B3804)</f>
        <v>0.5735582318485521</v>
      </c>
      <c r="G3804" s="31"/>
      <c r="H3804" s="31"/>
      <c r="I3804" s="31"/>
    </row>
    <row r="3805" spans="1:9" ht="12.75">
      <c r="A3805" s="17"/>
      <c r="B3805" s="17"/>
      <c r="C3805" s="17"/>
      <c r="D3805" s="17"/>
      <c r="E3805" s="17"/>
      <c r="F3805" s="31"/>
      <c r="G3805" s="31"/>
      <c r="H3805" s="31"/>
      <c r="I3805" s="31"/>
    </row>
    <row r="3807" spans="1:6" ht="12.75">
      <c r="A3807" s="43" t="s">
        <v>1899</v>
      </c>
      <c r="B3807" s="44"/>
      <c r="C3807" s="44"/>
      <c r="D3807" s="44"/>
      <c r="E3807" s="44"/>
      <c r="F3807" s="45"/>
    </row>
    <row r="3808" spans="1:6" ht="12.75">
      <c r="A3808" s="46"/>
      <c r="B3808" s="11"/>
      <c r="C3808" s="11"/>
      <c r="D3808" s="11"/>
      <c r="E3808" s="11"/>
      <c r="F3808" s="42"/>
    </row>
    <row r="3809" spans="1:6" ht="12.75">
      <c r="A3809" s="19" t="s">
        <v>977</v>
      </c>
      <c r="B3809" s="5">
        <v>2005</v>
      </c>
      <c r="C3809" s="5" t="s">
        <v>978</v>
      </c>
      <c r="D3809" s="5">
        <v>2005</v>
      </c>
      <c r="E3809" s="19"/>
      <c r="F3809" s="47"/>
    </row>
    <row r="3810" spans="1:6" ht="13.5" thickBot="1">
      <c r="A3810" s="48" t="s">
        <v>979</v>
      </c>
      <c r="B3810" s="49" t="s">
        <v>980</v>
      </c>
      <c r="C3810" s="48"/>
      <c r="D3810" s="48" t="s">
        <v>981</v>
      </c>
      <c r="E3810" s="48"/>
      <c r="F3810" s="50" t="s">
        <v>982</v>
      </c>
    </row>
    <row r="3811" spans="1:6" ht="12.75">
      <c r="A3811" s="11"/>
      <c r="B3811" s="13"/>
      <c r="C3811" s="13"/>
      <c r="D3811" s="13"/>
      <c r="E3811" s="11"/>
      <c r="F3811" s="42"/>
    </row>
    <row r="3812" spans="1:6" ht="12.75">
      <c r="A3812" s="8" t="s">
        <v>1900</v>
      </c>
      <c r="B3812" s="35">
        <f>SUM(B3813:B3828)</f>
        <v>398341300</v>
      </c>
      <c r="C3812" s="35"/>
      <c r="D3812" s="35">
        <f>SUM(D3813:D3828)</f>
        <v>484090160</v>
      </c>
      <c r="E3812" s="35"/>
      <c r="F3812" s="10">
        <f aca="true" t="shared" si="131" ref="F3812:F3844">SUM(D3812/B3812)</f>
        <v>1.2152647993065244</v>
      </c>
    </row>
    <row r="3813" spans="1:6" ht="12.75">
      <c r="A3813" s="17" t="s">
        <v>1901</v>
      </c>
      <c r="B3813" s="108">
        <v>16768600</v>
      </c>
      <c r="C3813" s="108"/>
      <c r="D3813" s="108">
        <v>18891740</v>
      </c>
      <c r="E3813" s="17"/>
      <c r="F3813" s="14">
        <f t="shared" si="131"/>
        <v>1.1266140286010757</v>
      </c>
    </row>
    <row r="3814" spans="1:6" ht="12.75">
      <c r="A3814" s="17" t="s">
        <v>1902</v>
      </c>
      <c r="B3814" s="108">
        <v>28486200</v>
      </c>
      <c r="C3814" s="108"/>
      <c r="D3814" s="108">
        <v>30432960</v>
      </c>
      <c r="E3814" s="17"/>
      <c r="F3814" s="14">
        <f t="shared" si="131"/>
        <v>1.0683404595909598</v>
      </c>
    </row>
    <row r="3815" spans="1:6" ht="12.75">
      <c r="A3815" s="17" t="s">
        <v>1903</v>
      </c>
      <c r="B3815" s="108">
        <v>24845600</v>
      </c>
      <c r="C3815" s="108"/>
      <c r="D3815" s="108">
        <v>28933040</v>
      </c>
      <c r="E3815" s="17"/>
      <c r="F3815" s="14">
        <f t="shared" si="131"/>
        <v>1.1645136362172779</v>
      </c>
    </row>
    <row r="3816" spans="1:6" ht="12.75">
      <c r="A3816" s="17" t="s">
        <v>1904</v>
      </c>
      <c r="B3816" s="108">
        <v>20721000</v>
      </c>
      <c r="C3816" s="108"/>
      <c r="D3816" s="108">
        <v>23269890</v>
      </c>
      <c r="E3816" s="17"/>
      <c r="F3816" s="14">
        <f t="shared" si="131"/>
        <v>1.123009989865354</v>
      </c>
    </row>
    <row r="3817" spans="1:6" ht="12.75">
      <c r="A3817" s="17" t="s">
        <v>1905</v>
      </c>
      <c r="B3817" s="108">
        <v>36023600</v>
      </c>
      <c r="C3817" s="108"/>
      <c r="D3817" s="108">
        <v>43913630</v>
      </c>
      <c r="E3817" s="17"/>
      <c r="F3817" s="14">
        <f t="shared" si="131"/>
        <v>1.2190239176539823</v>
      </c>
    </row>
    <row r="3818" spans="1:6" ht="12.75">
      <c r="A3818" s="17" t="s">
        <v>2874</v>
      </c>
      <c r="B3818" s="108">
        <v>25586400</v>
      </c>
      <c r="C3818" s="108"/>
      <c r="D3818" s="108">
        <v>27160470</v>
      </c>
      <c r="E3818" s="17"/>
      <c r="F3818" s="14">
        <f t="shared" si="131"/>
        <v>1.0615197917643748</v>
      </c>
    </row>
    <row r="3819" spans="1:6" ht="12.75">
      <c r="A3819" s="17" t="s">
        <v>2602</v>
      </c>
      <c r="B3819" s="108">
        <v>50135500</v>
      </c>
      <c r="C3819" s="108"/>
      <c r="D3819" s="108">
        <v>65489730</v>
      </c>
      <c r="E3819" s="17"/>
      <c r="F3819" s="14">
        <f t="shared" si="131"/>
        <v>1.3062546498987744</v>
      </c>
    </row>
    <row r="3820" spans="1:6" ht="12.75">
      <c r="A3820" s="17" t="s">
        <v>1906</v>
      </c>
      <c r="B3820" s="108">
        <v>9383200</v>
      </c>
      <c r="C3820" s="108"/>
      <c r="D3820" s="108">
        <v>12159430</v>
      </c>
      <c r="E3820" s="17"/>
      <c r="F3820" s="14">
        <f t="shared" si="131"/>
        <v>1.2958724102651547</v>
      </c>
    </row>
    <row r="3821" spans="1:6" ht="12.75">
      <c r="A3821" s="17" t="s">
        <v>2912</v>
      </c>
      <c r="B3821" s="108">
        <v>58141600</v>
      </c>
      <c r="C3821" s="108"/>
      <c r="D3821" s="108">
        <v>69886670</v>
      </c>
      <c r="E3821" s="17"/>
      <c r="F3821" s="14">
        <f t="shared" si="131"/>
        <v>1.2020080286748214</v>
      </c>
    </row>
    <row r="3822" spans="1:6" ht="12.75">
      <c r="A3822" s="17" t="s">
        <v>1907</v>
      </c>
      <c r="B3822" s="108">
        <v>13175900</v>
      </c>
      <c r="C3822" s="108"/>
      <c r="D3822" s="108">
        <v>17767760</v>
      </c>
      <c r="E3822" s="17"/>
      <c r="F3822" s="14">
        <f t="shared" si="131"/>
        <v>1.3485044664880577</v>
      </c>
    </row>
    <row r="3823" spans="1:6" ht="12.75">
      <c r="A3823" s="17" t="s">
        <v>1908</v>
      </c>
      <c r="B3823" s="108">
        <v>13381300</v>
      </c>
      <c r="C3823" s="108"/>
      <c r="D3823" s="108">
        <v>17782750</v>
      </c>
      <c r="E3823" s="17"/>
      <c r="F3823" s="14">
        <f t="shared" si="131"/>
        <v>1.3289254407269846</v>
      </c>
    </row>
    <row r="3824" spans="1:6" ht="12.75">
      <c r="A3824" s="17" t="s">
        <v>1909</v>
      </c>
      <c r="B3824" s="108">
        <v>14280600</v>
      </c>
      <c r="C3824" s="108"/>
      <c r="D3824" s="108">
        <v>18710940</v>
      </c>
      <c r="E3824" s="17"/>
      <c r="F3824" s="14">
        <f t="shared" si="131"/>
        <v>1.310234864081341</v>
      </c>
    </row>
    <row r="3825" spans="1:6" ht="12.75">
      <c r="A3825" s="17" t="s">
        <v>1910</v>
      </c>
      <c r="B3825" s="108">
        <v>12143100</v>
      </c>
      <c r="C3825" s="108"/>
      <c r="D3825" s="108">
        <v>14636220</v>
      </c>
      <c r="E3825" s="17"/>
      <c r="F3825" s="14">
        <f t="shared" si="131"/>
        <v>1.2053116584727128</v>
      </c>
    </row>
    <row r="3826" spans="1:6" ht="12.75">
      <c r="A3826" s="17" t="s">
        <v>1911</v>
      </c>
      <c r="B3826" s="108">
        <v>31715600</v>
      </c>
      <c r="C3826" s="108"/>
      <c r="D3826" s="108">
        <v>36658840</v>
      </c>
      <c r="E3826" s="17"/>
      <c r="F3826" s="14">
        <f t="shared" si="131"/>
        <v>1.1558614688039954</v>
      </c>
    </row>
    <row r="3827" spans="1:6" ht="12.75">
      <c r="A3827" s="17" t="s">
        <v>1912</v>
      </c>
      <c r="B3827" s="108">
        <v>18739700</v>
      </c>
      <c r="C3827" s="108"/>
      <c r="D3827" s="108">
        <v>26208050</v>
      </c>
      <c r="E3827" s="17"/>
      <c r="F3827" s="14">
        <f t="shared" si="131"/>
        <v>1.398530926322193</v>
      </c>
    </row>
    <row r="3828" spans="1:6" ht="12.75">
      <c r="A3828" s="17" t="s">
        <v>1913</v>
      </c>
      <c r="B3828" s="108">
        <v>24813400</v>
      </c>
      <c r="C3828" s="108"/>
      <c r="D3828" s="108">
        <v>32188040</v>
      </c>
      <c r="E3828" s="17"/>
      <c r="F3828" s="14">
        <f t="shared" si="131"/>
        <v>1.2972039301345242</v>
      </c>
    </row>
    <row r="3829" spans="1:6" ht="12.75">
      <c r="A3829" s="8" t="s">
        <v>1914</v>
      </c>
      <c r="B3829" s="35">
        <f>SUM(B3830:B3846)</f>
        <v>489217500</v>
      </c>
      <c r="C3829" s="35"/>
      <c r="D3829" s="35">
        <f>SUM(D3830:D3846)</f>
        <v>579940570</v>
      </c>
      <c r="E3829" s="35"/>
      <c r="F3829" s="10">
        <f t="shared" si="131"/>
        <v>1.1854452671868851</v>
      </c>
    </row>
    <row r="3830" spans="1:6" ht="12.75">
      <c r="A3830" s="17" t="s">
        <v>1915</v>
      </c>
      <c r="B3830" s="108">
        <v>10370000</v>
      </c>
      <c r="C3830" s="108"/>
      <c r="D3830" s="108">
        <v>12128410</v>
      </c>
      <c r="E3830" s="17"/>
      <c r="F3830" s="14">
        <f t="shared" si="131"/>
        <v>1.1695670202507233</v>
      </c>
    </row>
    <row r="3831" spans="1:6" ht="12.75">
      <c r="A3831" s="17" t="s">
        <v>1916</v>
      </c>
      <c r="B3831" s="108">
        <v>34167000</v>
      </c>
      <c r="C3831" s="108"/>
      <c r="D3831" s="108">
        <v>46130740</v>
      </c>
      <c r="E3831" s="17"/>
      <c r="F3831" s="14">
        <f t="shared" si="131"/>
        <v>1.350154827757778</v>
      </c>
    </row>
    <row r="3832" spans="1:6" ht="12.75">
      <c r="A3832" s="17" t="s">
        <v>2909</v>
      </c>
      <c r="B3832" s="108">
        <v>39029200</v>
      </c>
      <c r="C3832" s="108"/>
      <c r="D3832" s="108">
        <v>44433130</v>
      </c>
      <c r="E3832" s="17"/>
      <c r="F3832" s="14">
        <f t="shared" si="131"/>
        <v>1.1384586412224693</v>
      </c>
    </row>
    <row r="3833" spans="1:6" ht="12.75">
      <c r="A3833" s="17" t="s">
        <v>768</v>
      </c>
      <c r="B3833" s="108">
        <v>10759000</v>
      </c>
      <c r="C3833" s="108"/>
      <c r="D3833" s="108">
        <v>14016460</v>
      </c>
      <c r="E3833" s="17"/>
      <c r="F3833" s="14">
        <f t="shared" si="131"/>
        <v>1.3027660563249372</v>
      </c>
    </row>
    <row r="3834" spans="1:6" ht="12.75">
      <c r="A3834" s="17" t="s">
        <v>1151</v>
      </c>
      <c r="B3834" s="108">
        <v>4971200</v>
      </c>
      <c r="C3834" s="108"/>
      <c r="D3834" s="108">
        <v>6719200</v>
      </c>
      <c r="E3834" s="17"/>
      <c r="F3834" s="14">
        <f t="shared" si="131"/>
        <v>1.3516253620856131</v>
      </c>
    </row>
    <row r="3835" spans="1:6" ht="12.75">
      <c r="A3835" s="17" t="s">
        <v>2243</v>
      </c>
      <c r="B3835" s="108">
        <v>41222200</v>
      </c>
      <c r="C3835" s="108"/>
      <c r="D3835" s="108">
        <v>43681610</v>
      </c>
      <c r="E3835" s="17"/>
      <c r="F3835" s="14">
        <f t="shared" si="131"/>
        <v>1.059662269359714</v>
      </c>
    </row>
    <row r="3836" spans="1:6" ht="12.75">
      <c r="A3836" s="17" t="s">
        <v>1917</v>
      </c>
      <c r="B3836" s="108">
        <v>58780900</v>
      </c>
      <c r="C3836" s="108"/>
      <c r="D3836" s="108">
        <v>77837780</v>
      </c>
      <c r="E3836" s="17"/>
      <c r="F3836" s="14">
        <f t="shared" si="131"/>
        <v>1.3242019091235417</v>
      </c>
    </row>
    <row r="3837" spans="1:6" ht="12.75">
      <c r="A3837" s="17" t="s">
        <v>353</v>
      </c>
      <c r="B3837" s="108">
        <v>36373200</v>
      </c>
      <c r="C3837" s="108"/>
      <c r="D3837" s="108">
        <v>38373410</v>
      </c>
      <c r="E3837" s="17"/>
      <c r="F3837" s="14">
        <f t="shared" si="131"/>
        <v>1.054991312284869</v>
      </c>
    </row>
    <row r="3838" spans="1:6" ht="12.75">
      <c r="A3838" s="17" t="s">
        <v>1918</v>
      </c>
      <c r="B3838" s="108">
        <v>8606900</v>
      </c>
      <c r="C3838" s="108"/>
      <c r="D3838" s="108">
        <v>11735700</v>
      </c>
      <c r="E3838" s="17"/>
      <c r="F3838" s="14">
        <f t="shared" si="131"/>
        <v>1.3635222902554927</v>
      </c>
    </row>
    <row r="3839" spans="1:6" ht="12.75">
      <c r="A3839" s="17" t="s">
        <v>583</v>
      </c>
      <c r="B3839" s="108">
        <v>95671300</v>
      </c>
      <c r="C3839" s="108"/>
      <c r="D3839" s="108">
        <v>110574210</v>
      </c>
      <c r="E3839" s="17"/>
      <c r="F3839" s="14">
        <f t="shared" si="131"/>
        <v>1.1557720026800096</v>
      </c>
    </row>
    <row r="3840" spans="1:6" ht="12.75">
      <c r="A3840" s="17" t="s">
        <v>1919</v>
      </c>
      <c r="B3840" s="108">
        <v>3611700</v>
      </c>
      <c r="C3840" s="108"/>
      <c r="D3840" s="108">
        <v>4631110</v>
      </c>
      <c r="E3840" s="17"/>
      <c r="F3840" s="14">
        <f t="shared" si="131"/>
        <v>1.2822521250380707</v>
      </c>
    </row>
    <row r="3841" spans="1:6" ht="12.75">
      <c r="A3841" s="17" t="s">
        <v>1920</v>
      </c>
      <c r="B3841" s="108">
        <v>29367100</v>
      </c>
      <c r="C3841" s="108"/>
      <c r="D3841" s="108">
        <v>33858760</v>
      </c>
      <c r="E3841" s="17"/>
      <c r="F3841" s="14">
        <f t="shared" si="131"/>
        <v>1.1529487079078289</v>
      </c>
    </row>
    <row r="3842" spans="1:6" ht="12.75">
      <c r="A3842" s="17" t="s">
        <v>1921</v>
      </c>
      <c r="B3842" s="108">
        <v>49677600</v>
      </c>
      <c r="C3842" s="108"/>
      <c r="D3842" s="108">
        <v>53630540</v>
      </c>
      <c r="E3842" s="17"/>
      <c r="F3842" s="14">
        <f t="shared" si="131"/>
        <v>1.0795718794788798</v>
      </c>
    </row>
    <row r="3843" spans="1:6" ht="12.75">
      <c r="A3843" s="17" t="s">
        <v>1922</v>
      </c>
      <c r="B3843" s="108">
        <v>12941600</v>
      </c>
      <c r="C3843" s="108"/>
      <c r="D3843" s="108">
        <v>15206970</v>
      </c>
      <c r="E3843" s="17"/>
      <c r="F3843" s="14">
        <f t="shared" si="131"/>
        <v>1.1750455894170737</v>
      </c>
    </row>
    <row r="3844" spans="1:6" ht="12.75">
      <c r="A3844" s="17" t="s">
        <v>1923</v>
      </c>
      <c r="B3844" s="108">
        <v>36467800</v>
      </c>
      <c r="C3844" s="108"/>
      <c r="D3844" s="108">
        <v>45837260</v>
      </c>
      <c r="E3844" s="17"/>
      <c r="F3844" s="14">
        <f t="shared" si="131"/>
        <v>1.2569241906558664</v>
      </c>
    </row>
    <row r="3845" spans="1:6" ht="12.75">
      <c r="A3845" s="38" t="s">
        <v>708</v>
      </c>
      <c r="B3845" s="108"/>
      <c r="C3845" s="108"/>
      <c r="D3845" s="108"/>
      <c r="E3845" s="17"/>
      <c r="F3845" s="14"/>
    </row>
    <row r="3846" spans="1:6" ht="12.75">
      <c r="A3846" s="17" t="s">
        <v>2602</v>
      </c>
      <c r="B3846" s="108">
        <v>17200800</v>
      </c>
      <c r="C3846" s="108"/>
      <c r="D3846" s="108">
        <v>21145280</v>
      </c>
      <c r="E3846" s="17"/>
      <c r="F3846" s="14">
        <f>SUM(D3846/B3846)</f>
        <v>1.2293195665317893</v>
      </c>
    </row>
    <row r="3847" spans="1:6" ht="12.75">
      <c r="A3847" s="38" t="s">
        <v>708</v>
      </c>
      <c r="B3847" s="29"/>
      <c r="C3847" s="29"/>
      <c r="D3847" s="29"/>
      <c r="E3847" s="17"/>
      <c r="F3847" s="14"/>
    </row>
    <row r="3848" spans="1:6" ht="12.75">
      <c r="A3848" s="8" t="s">
        <v>2739</v>
      </c>
      <c r="B3848" s="35">
        <f>SUM(B3849:B3855)</f>
        <v>472552300</v>
      </c>
      <c r="C3848" s="35"/>
      <c r="D3848" s="35">
        <f>SUM(D3849:D3855)</f>
        <v>555082720</v>
      </c>
      <c r="E3848" s="35"/>
      <c r="F3848" s="10">
        <f aca="true" t="shared" si="132" ref="F3848:F3855">SUM(D3848/B3848)</f>
        <v>1.174648224122494</v>
      </c>
    </row>
    <row r="3849" spans="1:6" ht="12.75">
      <c r="A3849" s="17" t="s">
        <v>2740</v>
      </c>
      <c r="B3849" s="108">
        <v>118921900</v>
      </c>
      <c r="C3849" s="108"/>
      <c r="D3849" s="108">
        <v>131995310</v>
      </c>
      <c r="E3849" s="17"/>
      <c r="F3849" s="14">
        <f t="shared" si="132"/>
        <v>1.1099327373679702</v>
      </c>
    </row>
    <row r="3850" spans="1:6" ht="12.75">
      <c r="A3850" s="17" t="s">
        <v>2741</v>
      </c>
      <c r="B3850" s="108">
        <v>118544100</v>
      </c>
      <c r="C3850" s="108"/>
      <c r="D3850" s="108">
        <v>134316620</v>
      </c>
      <c r="E3850" s="17"/>
      <c r="F3850" s="14">
        <f t="shared" si="132"/>
        <v>1.1330519190748423</v>
      </c>
    </row>
    <row r="3851" spans="1:6" ht="12.75">
      <c r="A3851" s="17" t="s">
        <v>2742</v>
      </c>
      <c r="B3851" s="108">
        <v>8141700</v>
      </c>
      <c r="C3851" s="108"/>
      <c r="D3851" s="108">
        <v>11481360</v>
      </c>
      <c r="E3851" s="17"/>
      <c r="F3851" s="14">
        <f t="shared" si="132"/>
        <v>1.410191974649029</v>
      </c>
    </row>
    <row r="3852" spans="1:6" ht="12.75">
      <c r="A3852" s="17" t="s">
        <v>2743</v>
      </c>
      <c r="B3852" s="108">
        <v>45659900</v>
      </c>
      <c r="C3852" s="108"/>
      <c r="D3852" s="108">
        <v>50699890</v>
      </c>
      <c r="E3852" s="17"/>
      <c r="F3852" s="14">
        <f t="shared" si="132"/>
        <v>1.1103811002652217</v>
      </c>
    </row>
    <row r="3853" spans="1:6" ht="12.75">
      <c r="A3853" s="17" t="s">
        <v>1827</v>
      </c>
      <c r="B3853" s="108">
        <v>25035900</v>
      </c>
      <c r="C3853" s="108"/>
      <c r="D3853" s="108">
        <v>27227770</v>
      </c>
      <c r="E3853" s="17"/>
      <c r="F3853" s="14">
        <f t="shared" si="132"/>
        <v>1.0875490795218068</v>
      </c>
    </row>
    <row r="3854" spans="1:6" ht="12.75">
      <c r="A3854" s="17" t="s">
        <v>2744</v>
      </c>
      <c r="B3854" s="108">
        <v>131397500</v>
      </c>
      <c r="C3854" s="108"/>
      <c r="D3854" s="108">
        <v>168059190</v>
      </c>
      <c r="E3854" s="17"/>
      <c r="F3854" s="14">
        <f t="shared" si="132"/>
        <v>1.2790136037595845</v>
      </c>
    </row>
    <row r="3855" spans="1:6" ht="12.75">
      <c r="A3855" s="17" t="s">
        <v>1118</v>
      </c>
      <c r="B3855" s="108">
        <v>24851300</v>
      </c>
      <c r="C3855" s="108"/>
      <c r="D3855" s="108">
        <v>31302580</v>
      </c>
      <c r="E3855" s="17"/>
      <c r="F3855" s="14">
        <f t="shared" si="132"/>
        <v>1.259595272681912</v>
      </c>
    </row>
    <row r="3856" spans="1:6" ht="12.75">
      <c r="A3856" s="38" t="s">
        <v>708</v>
      </c>
      <c r="B3856" s="29"/>
      <c r="C3856" s="29"/>
      <c r="D3856" s="29"/>
      <c r="E3856" s="17"/>
      <c r="F3856" s="14"/>
    </row>
    <row r="3857" spans="1:6" ht="15.75">
      <c r="A3857" s="22" t="s">
        <v>2015</v>
      </c>
      <c r="B3857" s="35">
        <f>+B3812+B3829+B3848</f>
        <v>1360111100</v>
      </c>
      <c r="C3857" s="35"/>
      <c r="D3857" s="35">
        <f>+D3812+D3829+D3848</f>
        <v>1619113450</v>
      </c>
      <c r="E3857" s="35"/>
      <c r="F3857" s="10">
        <f>SUM(D3857/B3857)</f>
        <v>1.19042734817766</v>
      </c>
    </row>
    <row r="3859" spans="1:5" ht="12.75">
      <c r="A3859" s="17" t="s">
        <v>2676</v>
      </c>
      <c r="B3859" s="17" t="s">
        <v>1326</v>
      </c>
      <c r="C3859" s="17"/>
      <c r="D3859" s="126" t="s">
        <v>1327</v>
      </c>
      <c r="E3859" s="128"/>
    </row>
    <row r="3860" spans="1:5" ht="12.75">
      <c r="A3860" s="17" t="s">
        <v>2745</v>
      </c>
      <c r="B3860" s="17" t="s">
        <v>2746</v>
      </c>
      <c r="C3860" s="17"/>
      <c r="D3860" s="126" t="s">
        <v>377</v>
      </c>
      <c r="E3860" s="128"/>
    </row>
    <row r="3861" spans="1:5" ht="12.75">
      <c r="A3861" s="17" t="s">
        <v>2747</v>
      </c>
      <c r="B3861" s="17" t="s">
        <v>2746</v>
      </c>
      <c r="C3861" s="17"/>
      <c r="D3861" s="126" t="s">
        <v>377</v>
      </c>
      <c r="E3861" s="128"/>
    </row>
    <row r="3863" spans="1:6" ht="12.75">
      <c r="A3863" s="43" t="s">
        <v>2748</v>
      </c>
      <c r="B3863" s="44"/>
      <c r="C3863" s="44"/>
      <c r="D3863" s="44"/>
      <c r="E3863" s="44"/>
      <c r="F3863" s="45"/>
    </row>
    <row r="3864" spans="1:6" ht="12.75">
      <c r="A3864" s="46"/>
      <c r="B3864" s="11"/>
      <c r="C3864" s="11"/>
      <c r="D3864" s="11"/>
      <c r="E3864" s="11"/>
      <c r="F3864" s="42"/>
    </row>
    <row r="3865" spans="1:6" ht="12.75">
      <c r="A3865" s="19" t="s">
        <v>977</v>
      </c>
      <c r="B3865" s="5">
        <v>2005</v>
      </c>
      <c r="C3865" s="5" t="s">
        <v>978</v>
      </c>
      <c r="D3865" s="5">
        <v>2005</v>
      </c>
      <c r="E3865" s="19"/>
      <c r="F3865" s="47"/>
    </row>
    <row r="3866" spans="1:6" ht="13.5" thickBot="1">
      <c r="A3866" s="48" t="s">
        <v>979</v>
      </c>
      <c r="B3866" s="49" t="s">
        <v>980</v>
      </c>
      <c r="C3866" s="48"/>
      <c r="D3866" s="48" t="s">
        <v>981</v>
      </c>
      <c r="E3866" s="48"/>
      <c r="F3866" s="50" t="s">
        <v>982</v>
      </c>
    </row>
    <row r="3867" spans="1:6" ht="12.75">
      <c r="A3867" s="11"/>
      <c r="B3867" s="13"/>
      <c r="C3867" s="13"/>
      <c r="D3867" s="13"/>
      <c r="E3867" s="11"/>
      <c r="F3867" s="42"/>
    </row>
    <row r="3868" spans="1:6" ht="12.75">
      <c r="A3868" s="8" t="s">
        <v>1948</v>
      </c>
      <c r="B3868" s="35">
        <f>SUM(B3869:B3872)</f>
        <v>666081600</v>
      </c>
      <c r="C3868" s="35"/>
      <c r="D3868" s="35">
        <f>SUM(D3869:D3872)</f>
        <v>134342726</v>
      </c>
      <c r="E3868" s="35"/>
      <c r="F3868" s="10">
        <f aca="true" t="shared" si="133" ref="F3868:F3882">SUM(D3868/B3868)</f>
        <v>0.20169109310330746</v>
      </c>
    </row>
    <row r="3869" spans="1:6" ht="12.75">
      <c r="A3869" s="17" t="s">
        <v>1949</v>
      </c>
      <c r="B3869" s="108">
        <v>303532200</v>
      </c>
      <c r="C3869" s="108"/>
      <c r="D3869" s="108">
        <v>62450448</v>
      </c>
      <c r="E3869" s="17"/>
      <c r="F3869" s="14">
        <f t="shared" si="133"/>
        <v>0.20574571001033828</v>
      </c>
    </row>
    <row r="3870" spans="1:6" ht="12.75">
      <c r="A3870" s="17" t="s">
        <v>1950</v>
      </c>
      <c r="B3870" s="108">
        <v>173464800</v>
      </c>
      <c r="C3870" s="108"/>
      <c r="D3870" s="108">
        <v>33310468</v>
      </c>
      <c r="E3870" s="17"/>
      <c r="F3870" s="14">
        <f t="shared" si="133"/>
        <v>0.192030129455659</v>
      </c>
    </row>
    <row r="3871" spans="1:6" ht="12.75">
      <c r="A3871" s="17" t="s">
        <v>1951</v>
      </c>
      <c r="B3871" s="108">
        <v>127778700</v>
      </c>
      <c r="C3871" s="108"/>
      <c r="D3871" s="108">
        <v>25399610</v>
      </c>
      <c r="E3871" s="17"/>
      <c r="F3871" s="14">
        <f t="shared" si="133"/>
        <v>0.1987781218622509</v>
      </c>
    </row>
    <row r="3872" spans="1:6" ht="12.75">
      <c r="A3872" s="17" t="s">
        <v>1952</v>
      </c>
      <c r="B3872" s="108">
        <v>61305900</v>
      </c>
      <c r="C3872" s="108"/>
      <c r="D3872" s="108">
        <v>13182200</v>
      </c>
      <c r="E3872" s="17"/>
      <c r="F3872" s="14">
        <f t="shared" si="133"/>
        <v>0.21502335011801474</v>
      </c>
    </row>
    <row r="3873" spans="1:6" ht="12.75">
      <c r="A3873" s="8" t="s">
        <v>1953</v>
      </c>
      <c r="B3873" s="35">
        <f>SUM(B3874:B3882)</f>
        <v>623882000</v>
      </c>
      <c r="C3873" s="35"/>
      <c r="D3873" s="35">
        <f>SUM(D3874:D3882)</f>
        <v>115333677</v>
      </c>
      <c r="E3873" s="35"/>
      <c r="F3873" s="10">
        <f t="shared" si="133"/>
        <v>0.18486456894092151</v>
      </c>
    </row>
    <row r="3874" spans="1:6" ht="12.75">
      <c r="A3874" s="17" t="s">
        <v>2097</v>
      </c>
      <c r="B3874" s="108">
        <v>152021700</v>
      </c>
      <c r="C3874" s="108"/>
      <c r="D3874" s="108">
        <v>26466435</v>
      </c>
      <c r="E3874" s="17"/>
      <c r="F3874" s="14">
        <f t="shared" si="133"/>
        <v>0.174096428338849</v>
      </c>
    </row>
    <row r="3875" spans="1:6" ht="12.75">
      <c r="A3875" s="17" t="s">
        <v>1954</v>
      </c>
      <c r="B3875" s="108">
        <v>6707400</v>
      </c>
      <c r="C3875" s="108"/>
      <c r="D3875" s="108">
        <v>1471956</v>
      </c>
      <c r="E3875" s="17"/>
      <c r="F3875" s="14">
        <f t="shared" si="133"/>
        <v>0.21945254495035335</v>
      </c>
    </row>
    <row r="3876" spans="1:6" ht="12.75">
      <c r="A3876" s="17" t="s">
        <v>1955</v>
      </c>
      <c r="B3876" s="108">
        <v>80801200</v>
      </c>
      <c r="C3876" s="108"/>
      <c r="D3876" s="108">
        <v>13053660</v>
      </c>
      <c r="E3876" s="17"/>
      <c r="F3876" s="14">
        <f t="shared" si="133"/>
        <v>0.16155279872081107</v>
      </c>
    </row>
    <row r="3877" spans="1:6" ht="12.75">
      <c r="A3877" s="17" t="s">
        <v>1321</v>
      </c>
      <c r="B3877" s="108">
        <v>53739200</v>
      </c>
      <c r="C3877" s="108"/>
      <c r="D3877" s="108">
        <v>9110389</v>
      </c>
      <c r="E3877" s="17"/>
      <c r="F3877" s="14">
        <f t="shared" si="133"/>
        <v>0.1695296729389347</v>
      </c>
    </row>
    <row r="3878" spans="1:6" ht="12.75">
      <c r="A3878" s="17" t="s">
        <v>2860</v>
      </c>
      <c r="B3878" s="108">
        <v>67440200</v>
      </c>
      <c r="C3878" s="108"/>
      <c r="D3878" s="108">
        <v>12512664</v>
      </c>
      <c r="E3878" s="17"/>
      <c r="F3878" s="14">
        <f t="shared" si="133"/>
        <v>0.18553717219106705</v>
      </c>
    </row>
    <row r="3879" spans="1:6" ht="12.75">
      <c r="A3879" s="17" t="s">
        <v>1956</v>
      </c>
      <c r="B3879" s="108">
        <v>114207100</v>
      </c>
      <c r="C3879" s="108"/>
      <c r="D3879" s="108">
        <v>26313867</v>
      </c>
      <c r="E3879" s="17"/>
      <c r="F3879" s="14">
        <f t="shared" si="133"/>
        <v>0.23040482596966388</v>
      </c>
    </row>
    <row r="3880" spans="1:6" ht="12.75">
      <c r="A3880" s="17" t="s">
        <v>1957</v>
      </c>
      <c r="B3880" s="108">
        <v>26310900</v>
      </c>
      <c r="C3880" s="108"/>
      <c r="D3880" s="108">
        <v>5367868</v>
      </c>
      <c r="E3880" s="17"/>
      <c r="F3880" s="14">
        <f t="shared" si="133"/>
        <v>0.20401689033822484</v>
      </c>
    </row>
    <row r="3881" spans="1:6" ht="12.75">
      <c r="A3881" s="17" t="s">
        <v>1952</v>
      </c>
      <c r="B3881" s="108">
        <v>4863700</v>
      </c>
      <c r="C3881" s="108"/>
      <c r="D3881" s="108">
        <v>951503</v>
      </c>
      <c r="E3881" s="17"/>
      <c r="F3881" s="14">
        <f t="shared" si="133"/>
        <v>0.19563357114953636</v>
      </c>
    </row>
    <row r="3882" spans="1:6" ht="12.75">
      <c r="A3882" s="17" t="s">
        <v>1958</v>
      </c>
      <c r="B3882" s="108">
        <v>117790600</v>
      </c>
      <c r="C3882" s="108"/>
      <c r="D3882" s="108">
        <v>20085335</v>
      </c>
      <c r="E3882" s="17"/>
      <c r="F3882" s="14">
        <f t="shared" si="133"/>
        <v>0.17051729934307153</v>
      </c>
    </row>
    <row r="3883" spans="1:6" ht="12.75">
      <c r="A3883" s="17"/>
      <c r="B3883" s="29"/>
      <c r="C3883" s="29"/>
      <c r="D3883" s="29"/>
      <c r="E3883" s="17"/>
      <c r="F3883" s="14"/>
    </row>
    <row r="3884" spans="1:6" ht="12.75">
      <c r="A3884" s="17"/>
      <c r="B3884" s="17"/>
      <c r="C3884" s="17"/>
      <c r="D3884" s="17"/>
      <c r="E3884" s="17"/>
      <c r="F3884" s="14"/>
    </row>
    <row r="3885" spans="1:6" ht="15.75">
      <c r="A3885" s="22" t="s">
        <v>2015</v>
      </c>
      <c r="B3885" s="35">
        <f>+B3868+B3873</f>
        <v>1289963600</v>
      </c>
      <c r="C3885" s="35"/>
      <c r="D3885" s="35">
        <f>+D3868+D3873</f>
        <v>249676403</v>
      </c>
      <c r="E3885" s="35"/>
      <c r="F3885" s="10">
        <f>SUM(D3885/B3885)</f>
        <v>0.19355306072202347</v>
      </c>
    </row>
    <row r="3888" spans="1:6" ht="12.75">
      <c r="A3888" s="17" t="s">
        <v>1959</v>
      </c>
      <c r="B3888" s="17" t="s">
        <v>1501</v>
      </c>
      <c r="C3888" s="17"/>
      <c r="D3888" s="126" t="s">
        <v>430</v>
      </c>
      <c r="E3888" s="128"/>
      <c r="F3888" s="128"/>
    </row>
    <row r="3889" spans="1:6" ht="12.75">
      <c r="A3889" s="17" t="s">
        <v>1960</v>
      </c>
      <c r="B3889" s="17" t="s">
        <v>1961</v>
      </c>
      <c r="C3889" s="17"/>
      <c r="D3889" s="126" t="s">
        <v>430</v>
      </c>
      <c r="E3889" s="128"/>
      <c r="F3889" s="128"/>
    </row>
    <row r="3891" spans="1:6" ht="12.75">
      <c r="A3891" s="43" t="s">
        <v>1962</v>
      </c>
      <c r="B3891" s="44"/>
      <c r="C3891" s="44"/>
      <c r="D3891" s="44"/>
      <c r="E3891" s="44"/>
      <c r="F3891" s="45"/>
    </row>
    <row r="3892" spans="1:6" ht="8.25" customHeight="1">
      <c r="A3892" s="46"/>
      <c r="B3892" s="11"/>
      <c r="C3892" s="11"/>
      <c r="D3892" s="11"/>
      <c r="E3892" s="11"/>
      <c r="F3892" s="42"/>
    </row>
    <row r="3893" spans="1:6" ht="12.75">
      <c r="A3893" s="19" t="s">
        <v>977</v>
      </c>
      <c r="B3893" s="5">
        <v>2005</v>
      </c>
      <c r="C3893" s="5" t="s">
        <v>978</v>
      </c>
      <c r="D3893" s="5">
        <v>2005</v>
      </c>
      <c r="E3893" s="19"/>
      <c r="F3893" s="47"/>
    </row>
    <row r="3894" spans="1:6" ht="13.5" thickBot="1">
      <c r="A3894" s="48" t="s">
        <v>979</v>
      </c>
      <c r="B3894" s="49" t="s">
        <v>980</v>
      </c>
      <c r="C3894" s="48"/>
      <c r="D3894" s="48" t="s">
        <v>981</v>
      </c>
      <c r="E3894" s="48"/>
      <c r="F3894" s="50" t="s">
        <v>982</v>
      </c>
    </row>
    <row r="3895" spans="1:6" ht="12.75">
      <c r="A3895" s="11"/>
      <c r="B3895" s="13"/>
      <c r="C3895" s="13"/>
      <c r="D3895" s="13"/>
      <c r="E3895" s="11"/>
      <c r="F3895" s="42"/>
    </row>
    <row r="3896" spans="1:6" ht="12.75">
      <c r="A3896" s="8" t="s">
        <v>1963</v>
      </c>
      <c r="B3896" s="35">
        <f>SUM(B3897:B3899)</f>
        <v>315743000</v>
      </c>
      <c r="C3896" s="35"/>
      <c r="D3896" s="35">
        <f>SUM(D3897:D3899)</f>
        <v>421786280</v>
      </c>
      <c r="E3896" s="35"/>
      <c r="F3896" s="10">
        <f aca="true" t="shared" si="134" ref="F3896:F3924">SUM(D3896/B3896)</f>
        <v>1.3358531463880434</v>
      </c>
    </row>
    <row r="3897" spans="1:6" ht="12.75">
      <c r="A3897" s="17" t="s">
        <v>2599</v>
      </c>
      <c r="B3897" s="108">
        <v>201354100</v>
      </c>
      <c r="C3897" s="108"/>
      <c r="D3897" s="108">
        <v>285241590</v>
      </c>
      <c r="E3897" s="17"/>
      <c r="F3897" s="14">
        <f t="shared" si="134"/>
        <v>1.4166167463190469</v>
      </c>
    </row>
    <row r="3898" spans="1:6" ht="12.75">
      <c r="A3898" s="17" t="s">
        <v>1964</v>
      </c>
      <c r="B3898" s="108">
        <v>36189400</v>
      </c>
      <c r="C3898" s="108"/>
      <c r="D3898" s="108">
        <v>48022690</v>
      </c>
      <c r="E3898" s="17"/>
      <c r="F3898" s="14">
        <f t="shared" si="134"/>
        <v>1.326982210260463</v>
      </c>
    </row>
    <row r="3899" spans="1:6" ht="12.75">
      <c r="A3899" s="17" t="s">
        <v>1463</v>
      </c>
      <c r="B3899" s="108">
        <v>78199500</v>
      </c>
      <c r="C3899" s="108"/>
      <c r="D3899" s="108">
        <v>88522000</v>
      </c>
      <c r="E3899" s="17"/>
      <c r="F3899" s="14">
        <f t="shared" si="134"/>
        <v>1.132002122775721</v>
      </c>
    </row>
    <row r="3900" spans="1:6" ht="12.75">
      <c r="A3900" s="8" t="s">
        <v>1965</v>
      </c>
      <c r="B3900" s="35">
        <f>SUM(B3901:B3912)</f>
        <v>394134500</v>
      </c>
      <c r="C3900" s="35"/>
      <c r="D3900" s="35">
        <f>SUM(D3901:D3912)</f>
        <v>529633640</v>
      </c>
      <c r="E3900" s="35"/>
      <c r="F3900" s="10">
        <f t="shared" si="134"/>
        <v>1.3437890872278373</v>
      </c>
    </row>
    <row r="3901" spans="1:6" ht="12.75">
      <c r="A3901" s="17" t="s">
        <v>1966</v>
      </c>
      <c r="B3901" s="108">
        <v>17228300</v>
      </c>
      <c r="C3901" s="108"/>
      <c r="D3901" s="108">
        <v>19190790</v>
      </c>
      <c r="E3901" s="17"/>
      <c r="F3901" s="14">
        <f t="shared" si="134"/>
        <v>1.11391083275773</v>
      </c>
    </row>
    <row r="3902" spans="1:6" ht="12.75">
      <c r="A3902" s="17" t="s">
        <v>1967</v>
      </c>
      <c r="B3902" s="108">
        <v>24487600</v>
      </c>
      <c r="C3902" s="108"/>
      <c r="D3902" s="108">
        <v>33425420</v>
      </c>
      <c r="E3902" s="17"/>
      <c r="F3902" s="14">
        <f t="shared" si="134"/>
        <v>1.3649937111027621</v>
      </c>
    </row>
    <row r="3903" spans="1:6" ht="12.75">
      <c r="A3903" s="17" t="s">
        <v>921</v>
      </c>
      <c r="B3903" s="108">
        <v>25608800</v>
      </c>
      <c r="C3903" s="108"/>
      <c r="D3903" s="108">
        <v>33933890</v>
      </c>
      <c r="E3903" s="17"/>
      <c r="F3903" s="14">
        <f t="shared" si="134"/>
        <v>1.325087079441442</v>
      </c>
    </row>
    <row r="3904" spans="1:6" ht="12.75">
      <c r="A3904" s="17" t="s">
        <v>1968</v>
      </c>
      <c r="B3904" s="108">
        <v>7549500</v>
      </c>
      <c r="C3904" s="108"/>
      <c r="D3904" s="108">
        <v>10115520</v>
      </c>
      <c r="E3904" s="17"/>
      <c r="F3904" s="14">
        <f t="shared" si="134"/>
        <v>1.339892708126366</v>
      </c>
    </row>
    <row r="3905" spans="1:6" ht="12.75">
      <c r="A3905" s="17" t="s">
        <v>1969</v>
      </c>
      <c r="B3905" s="108">
        <v>135963700</v>
      </c>
      <c r="C3905" s="108"/>
      <c r="D3905" s="108">
        <v>183214840</v>
      </c>
      <c r="E3905" s="17"/>
      <c r="F3905" s="14">
        <f t="shared" si="134"/>
        <v>1.3475276121494193</v>
      </c>
    </row>
    <row r="3906" spans="1:6" ht="12.75">
      <c r="A3906" s="17" t="s">
        <v>1970</v>
      </c>
      <c r="B3906" s="108">
        <v>45562000</v>
      </c>
      <c r="C3906" s="108"/>
      <c r="D3906" s="108">
        <v>58802930</v>
      </c>
      <c r="E3906" s="17"/>
      <c r="F3906" s="14">
        <f t="shared" si="134"/>
        <v>1.2906134498046617</v>
      </c>
    </row>
    <row r="3907" spans="1:6" ht="12.75">
      <c r="A3907" s="17" t="s">
        <v>1971</v>
      </c>
      <c r="B3907" s="108">
        <v>34610400</v>
      </c>
      <c r="C3907" s="108"/>
      <c r="D3907" s="108">
        <v>46564230</v>
      </c>
      <c r="E3907" s="17"/>
      <c r="F3907" s="14">
        <f t="shared" si="134"/>
        <v>1.3453826017613204</v>
      </c>
    </row>
    <row r="3908" spans="1:6" ht="12.75">
      <c r="A3908" s="17" t="s">
        <v>1972</v>
      </c>
      <c r="B3908" s="108">
        <v>12813500</v>
      </c>
      <c r="C3908" s="108"/>
      <c r="D3908" s="108">
        <v>18696840</v>
      </c>
      <c r="E3908" s="17"/>
      <c r="F3908" s="14">
        <f t="shared" si="134"/>
        <v>1.4591516759667538</v>
      </c>
    </row>
    <row r="3909" spans="1:6" ht="12.75">
      <c r="A3909" s="17" t="s">
        <v>1973</v>
      </c>
      <c r="B3909" s="108">
        <v>6857000</v>
      </c>
      <c r="C3909" s="108"/>
      <c r="D3909" s="108">
        <v>9850660</v>
      </c>
      <c r="E3909" s="17"/>
      <c r="F3909" s="14">
        <f t="shared" si="134"/>
        <v>1.436584512177337</v>
      </c>
    </row>
    <row r="3910" spans="1:6" ht="12.75">
      <c r="A3910" s="17" t="s">
        <v>1974</v>
      </c>
      <c r="B3910" s="108">
        <v>67799200</v>
      </c>
      <c r="C3910" s="108"/>
      <c r="D3910" s="108">
        <v>91921380</v>
      </c>
      <c r="E3910" s="17"/>
      <c r="F3910" s="14">
        <f t="shared" si="134"/>
        <v>1.3557885638768599</v>
      </c>
    </row>
    <row r="3911" spans="1:6" ht="12.75">
      <c r="A3911" s="17" t="s">
        <v>1975</v>
      </c>
      <c r="B3911" s="108">
        <v>3031300</v>
      </c>
      <c r="C3911" s="108"/>
      <c r="D3911" s="108">
        <v>5232190</v>
      </c>
      <c r="E3911" s="17"/>
      <c r="F3911" s="14">
        <f t="shared" si="134"/>
        <v>1.7260548279616006</v>
      </c>
    </row>
    <row r="3912" spans="1:6" ht="12.75">
      <c r="A3912" s="17" t="s">
        <v>1071</v>
      </c>
      <c r="B3912" s="108">
        <v>12623200</v>
      </c>
      <c r="C3912" s="108"/>
      <c r="D3912" s="108">
        <v>18684950</v>
      </c>
      <c r="E3912" s="17"/>
      <c r="F3912" s="14">
        <f t="shared" si="134"/>
        <v>1.4802070790290893</v>
      </c>
    </row>
    <row r="3913" spans="1:6" ht="12.75">
      <c r="A3913" s="8" t="s">
        <v>1072</v>
      </c>
      <c r="B3913" s="35">
        <f>SUM(B3914:B3918)</f>
        <v>277408700</v>
      </c>
      <c r="C3913" s="35"/>
      <c r="D3913" s="35">
        <f>SUM(D3914:D3918)</f>
        <v>375506950</v>
      </c>
      <c r="E3913" s="35"/>
      <c r="F3913" s="10">
        <f t="shared" si="134"/>
        <v>1.3536235525417912</v>
      </c>
    </row>
    <row r="3914" spans="1:6" ht="12.75">
      <c r="A3914" s="17" t="s">
        <v>1073</v>
      </c>
      <c r="B3914" s="108">
        <v>65031400</v>
      </c>
      <c r="C3914" s="108"/>
      <c r="D3914" s="108">
        <v>89068120</v>
      </c>
      <c r="E3914" s="17"/>
      <c r="F3914" s="14">
        <f t="shared" si="134"/>
        <v>1.3696171387975655</v>
      </c>
    </row>
    <row r="3915" spans="1:6" ht="12.75">
      <c r="A3915" s="17" t="s">
        <v>2567</v>
      </c>
      <c r="B3915" s="108">
        <v>39628500</v>
      </c>
      <c r="C3915" s="108"/>
      <c r="D3915" s="108">
        <v>52725360</v>
      </c>
      <c r="E3915" s="17"/>
      <c r="F3915" s="14">
        <f t="shared" si="134"/>
        <v>1.3304909345546765</v>
      </c>
    </row>
    <row r="3916" spans="1:6" ht="12.75">
      <c r="A3916" s="17" t="s">
        <v>1074</v>
      </c>
      <c r="B3916" s="108">
        <v>161046000</v>
      </c>
      <c r="C3916" s="108"/>
      <c r="D3916" s="108">
        <v>217520300</v>
      </c>
      <c r="E3916" s="17"/>
      <c r="F3916" s="14">
        <f t="shared" si="134"/>
        <v>1.3506718577300896</v>
      </c>
    </row>
    <row r="3917" spans="1:6" ht="12.75">
      <c r="A3917" s="17" t="s">
        <v>763</v>
      </c>
      <c r="B3917" s="108">
        <v>2051300</v>
      </c>
      <c r="C3917" s="108"/>
      <c r="D3917" s="108">
        <v>3085390</v>
      </c>
      <c r="E3917" s="17"/>
      <c r="F3917" s="14">
        <f t="shared" si="134"/>
        <v>1.50411446399844</v>
      </c>
    </row>
    <row r="3918" spans="1:6" ht="12.75">
      <c r="A3918" s="17" t="s">
        <v>1075</v>
      </c>
      <c r="B3918" s="108">
        <v>9651500</v>
      </c>
      <c r="C3918" s="108"/>
      <c r="D3918" s="108">
        <v>13107780</v>
      </c>
      <c r="E3918" s="17"/>
      <c r="F3918" s="14">
        <f t="shared" si="134"/>
        <v>1.3581080661037144</v>
      </c>
    </row>
    <row r="3919" spans="1:6" ht="12.75">
      <c r="A3919" s="8" t="s">
        <v>1076</v>
      </c>
      <c r="B3919" s="35">
        <f>SUM(B3920:B3934)</f>
        <v>319564600</v>
      </c>
      <c r="C3919" s="35"/>
      <c r="D3919" s="35">
        <f>SUM(D3920:D3934)</f>
        <v>240217307</v>
      </c>
      <c r="E3919" s="35"/>
      <c r="F3919" s="10">
        <f t="shared" si="134"/>
        <v>0.751701868730141</v>
      </c>
    </row>
    <row r="3920" spans="1:6" ht="12.75">
      <c r="A3920" s="17" t="s">
        <v>2640</v>
      </c>
      <c r="B3920" s="108">
        <v>12644300</v>
      </c>
      <c r="C3920" s="108"/>
      <c r="D3920" s="108">
        <v>16883110</v>
      </c>
      <c r="E3920" s="17"/>
      <c r="F3920" s="14">
        <f t="shared" si="134"/>
        <v>1.3352348489042494</v>
      </c>
    </row>
    <row r="3921" spans="1:6" ht="12.75">
      <c r="A3921" s="17" t="s">
        <v>1077</v>
      </c>
      <c r="B3921" s="108">
        <v>45996500</v>
      </c>
      <c r="C3921" s="108"/>
      <c r="D3921" s="108">
        <v>62615630</v>
      </c>
      <c r="E3921" s="17"/>
      <c r="F3921" s="14">
        <f t="shared" si="134"/>
        <v>1.3613129259834988</v>
      </c>
    </row>
    <row r="3922" spans="1:6" ht="12.75">
      <c r="A3922" s="17" t="s">
        <v>1078</v>
      </c>
      <c r="B3922" s="108">
        <v>22010500</v>
      </c>
      <c r="C3922" s="108"/>
      <c r="D3922" s="108">
        <v>32345860</v>
      </c>
      <c r="E3922" s="17"/>
      <c r="F3922" s="14">
        <f t="shared" si="134"/>
        <v>1.4695649803502873</v>
      </c>
    </row>
    <row r="3923" spans="1:6" ht="12.75">
      <c r="A3923" s="17" t="s">
        <v>517</v>
      </c>
      <c r="B3923" s="108">
        <v>16767400</v>
      </c>
      <c r="C3923" s="108"/>
      <c r="D3923" s="108">
        <v>21725770</v>
      </c>
      <c r="E3923" s="17"/>
      <c r="F3923" s="14">
        <f t="shared" si="134"/>
        <v>1.2957148991495402</v>
      </c>
    </row>
    <row r="3924" spans="1:6" ht="12.75">
      <c r="A3924" s="17" t="s">
        <v>1079</v>
      </c>
      <c r="B3924" s="108">
        <v>4566600</v>
      </c>
      <c r="C3924" s="108"/>
      <c r="D3924" s="108">
        <v>2057700</v>
      </c>
      <c r="E3924" s="17"/>
      <c r="F3924" s="14">
        <f t="shared" si="134"/>
        <v>0.450597818946262</v>
      </c>
    </row>
    <row r="3925" spans="1:6" ht="12.75">
      <c r="A3925" s="38" t="s">
        <v>1569</v>
      </c>
      <c r="B3925" s="108"/>
      <c r="C3925" s="108"/>
      <c r="D3925" s="108"/>
      <c r="E3925" s="17"/>
      <c r="F3925" s="14"/>
    </row>
    <row r="3926" spans="1:6" ht="12.75">
      <c r="A3926" s="17" t="s">
        <v>1080</v>
      </c>
      <c r="B3926" s="108">
        <v>13523400</v>
      </c>
      <c r="C3926" s="108"/>
      <c r="D3926" s="108">
        <v>5604100</v>
      </c>
      <c r="E3926" s="17"/>
      <c r="F3926" s="14">
        <f>SUM(D3926/B3926)</f>
        <v>0.41440022479553956</v>
      </c>
    </row>
    <row r="3927" spans="1:6" ht="12.75">
      <c r="A3927" s="38" t="s">
        <v>1569</v>
      </c>
      <c r="B3927" s="108"/>
      <c r="C3927" s="108"/>
      <c r="D3927" s="108"/>
      <c r="E3927" s="17"/>
      <c r="F3927" s="14"/>
    </row>
    <row r="3928" spans="1:6" ht="12.75">
      <c r="A3928" s="17" t="s">
        <v>1081</v>
      </c>
      <c r="B3928" s="108">
        <v>50080000</v>
      </c>
      <c r="C3928" s="108"/>
      <c r="D3928" s="108">
        <v>23808235</v>
      </c>
      <c r="E3928" s="17"/>
      <c r="F3928" s="14">
        <f>SUM(D3928/B3928)</f>
        <v>0.475404053514377</v>
      </c>
    </row>
    <row r="3929" spans="1:6" ht="12.75">
      <c r="A3929" s="38" t="s">
        <v>1569</v>
      </c>
      <c r="B3929" s="108"/>
      <c r="C3929" s="108"/>
      <c r="D3929" s="108"/>
      <c r="E3929" s="17"/>
      <c r="F3929" s="14"/>
    </row>
    <row r="3930" spans="1:6" ht="12.75">
      <c r="A3930" s="17" t="s">
        <v>715</v>
      </c>
      <c r="B3930" s="108">
        <v>37731600</v>
      </c>
      <c r="C3930" s="108"/>
      <c r="D3930" s="108">
        <v>14761100</v>
      </c>
      <c r="E3930" s="17"/>
      <c r="F3930" s="14">
        <f>SUM(D3930/B3930)</f>
        <v>0.39121320060638826</v>
      </c>
    </row>
    <row r="3931" spans="1:6" ht="12.75">
      <c r="A3931" s="38" t="s">
        <v>1569</v>
      </c>
      <c r="B3931" s="108"/>
      <c r="C3931" s="108"/>
      <c r="D3931" s="108"/>
      <c r="E3931" s="17"/>
      <c r="F3931" s="14"/>
    </row>
    <row r="3932" spans="1:6" ht="12.75">
      <c r="A3932" s="17" t="s">
        <v>1082</v>
      </c>
      <c r="B3932" s="108">
        <v>104261300</v>
      </c>
      <c r="C3932" s="108"/>
      <c r="D3932" s="108">
        <v>55051605</v>
      </c>
      <c r="E3932" s="17"/>
      <c r="F3932" s="14">
        <f>SUM(D3932/B3932)</f>
        <v>0.5280157162820721</v>
      </c>
    </row>
    <row r="3933" spans="1:6" ht="12.75">
      <c r="A3933" s="38" t="s">
        <v>1569</v>
      </c>
      <c r="B3933" s="108"/>
      <c r="C3933" s="108"/>
      <c r="D3933" s="108"/>
      <c r="E3933" s="17"/>
      <c r="F3933" s="14"/>
    </row>
    <row r="3934" spans="1:6" ht="12.75">
      <c r="A3934" s="17" t="s">
        <v>1083</v>
      </c>
      <c r="B3934" s="108">
        <v>11983000</v>
      </c>
      <c r="C3934" s="108"/>
      <c r="D3934" s="108">
        <v>5364197</v>
      </c>
      <c r="E3934" s="17"/>
      <c r="F3934" s="14">
        <f>SUM(D3934/B3934)</f>
        <v>0.44765058833347243</v>
      </c>
    </row>
    <row r="3935" spans="1:6" ht="12.75">
      <c r="A3935" s="38" t="s">
        <v>1572</v>
      </c>
      <c r="B3935" s="29"/>
      <c r="C3935" s="29"/>
      <c r="D3935" s="29"/>
      <c r="E3935" s="17"/>
      <c r="F3935" s="14"/>
    </row>
    <row r="3936" spans="1:6" ht="12.75">
      <c r="A3936" s="8" t="s">
        <v>1084</v>
      </c>
      <c r="B3936" s="35">
        <f>SUM(B3937:B3939)</f>
        <v>169273800</v>
      </c>
      <c r="C3936" s="35"/>
      <c r="D3936" s="35">
        <f>SUM(D3937:D3939)</f>
        <v>225599230</v>
      </c>
      <c r="E3936" s="35"/>
      <c r="F3936" s="10">
        <f>SUM(D3936/B3936)</f>
        <v>1.3327474777549744</v>
      </c>
    </row>
    <row r="3937" spans="1:6" ht="12.75">
      <c r="A3937" s="17" t="s">
        <v>1085</v>
      </c>
      <c r="B3937" s="108">
        <v>8118600</v>
      </c>
      <c r="C3937" s="108"/>
      <c r="D3937" s="108">
        <v>11763410</v>
      </c>
      <c r="E3937" s="17"/>
      <c r="F3937" s="14">
        <f>SUM(D3937/B3937)</f>
        <v>1.4489456310201265</v>
      </c>
    </row>
    <row r="3938" spans="1:6" ht="12.75">
      <c r="A3938" s="17" t="s">
        <v>2602</v>
      </c>
      <c r="B3938" s="108">
        <v>24240800</v>
      </c>
      <c r="C3938" s="108"/>
      <c r="D3938" s="108">
        <v>34067560</v>
      </c>
      <c r="E3938" s="17"/>
      <c r="F3938" s="14">
        <f>SUM(D3938/B3938)</f>
        <v>1.4053810105277054</v>
      </c>
    </row>
    <row r="3939" spans="1:6" ht="12.75">
      <c r="A3939" s="17" t="s">
        <v>4</v>
      </c>
      <c r="B3939" s="108">
        <v>136914400</v>
      </c>
      <c r="C3939" s="108"/>
      <c r="D3939" s="108">
        <v>179768260</v>
      </c>
      <c r="E3939" s="17"/>
      <c r="F3939" s="14">
        <f>SUM(D3939/B3939)</f>
        <v>1.3129974641089615</v>
      </c>
    </row>
    <row r="3940" spans="1:6" ht="12.75">
      <c r="A3940" s="17"/>
      <c r="B3940" s="29"/>
      <c r="C3940" s="29"/>
      <c r="D3940" s="29"/>
      <c r="E3940" s="17"/>
      <c r="F3940" s="14"/>
    </row>
    <row r="3941" spans="1:6" ht="15.75">
      <c r="A3941" s="22" t="s">
        <v>2015</v>
      </c>
      <c r="B3941" s="35">
        <f>+B3896+B3900+B3913+B3919+B3936</f>
        <v>1476124600</v>
      </c>
      <c r="C3941" s="35"/>
      <c r="D3941" s="35">
        <f>+D3896+D3900+D3913+D3919+D3936</f>
        <v>1792743407</v>
      </c>
      <c r="E3941" s="35"/>
      <c r="F3941" s="10">
        <f>SUM(D3941/B3941)</f>
        <v>1.214493279903336</v>
      </c>
    </row>
    <row r="3942" spans="1:6" ht="12.75">
      <c r="A3942" s="17"/>
      <c r="B3942" s="17"/>
      <c r="C3942" s="17"/>
      <c r="D3942" s="17"/>
      <c r="E3942" s="17"/>
      <c r="F3942" s="14"/>
    </row>
    <row r="3943" spans="1:6" ht="12.75">
      <c r="A3943" s="17" t="s">
        <v>1588</v>
      </c>
      <c r="B3943" s="17" t="s">
        <v>1242</v>
      </c>
      <c r="C3943" s="17"/>
      <c r="D3943" s="17"/>
      <c r="E3943" s="126" t="s">
        <v>1243</v>
      </c>
      <c r="F3943" s="127"/>
    </row>
    <row r="3944" spans="1:6" ht="12.75">
      <c r="A3944" s="17" t="s">
        <v>1589</v>
      </c>
      <c r="B3944" s="17" t="s">
        <v>1242</v>
      </c>
      <c r="C3944" s="17"/>
      <c r="D3944" s="17"/>
      <c r="E3944" s="126" t="s">
        <v>1243</v>
      </c>
      <c r="F3944" s="127"/>
    </row>
    <row r="3945" spans="1:6" ht="12.75">
      <c r="A3945" s="17" t="s">
        <v>1590</v>
      </c>
      <c r="B3945" s="17" t="s">
        <v>1242</v>
      </c>
      <c r="C3945" s="17"/>
      <c r="D3945" s="17"/>
      <c r="E3945" s="126" t="s">
        <v>1243</v>
      </c>
      <c r="F3945" s="127"/>
    </row>
    <row r="3946" spans="1:6" ht="12.75">
      <c r="A3946" s="17" t="s">
        <v>1591</v>
      </c>
      <c r="B3946" s="17" t="s">
        <v>1592</v>
      </c>
      <c r="C3946" s="17"/>
      <c r="D3946" s="36"/>
      <c r="E3946" s="126" t="s">
        <v>560</v>
      </c>
      <c r="F3946" s="127"/>
    </row>
    <row r="3947" spans="1:6" ht="12.75">
      <c r="A3947" s="17" t="s">
        <v>1593</v>
      </c>
      <c r="B3947" s="17" t="s">
        <v>1539</v>
      </c>
      <c r="C3947" s="17"/>
      <c r="D3947" s="17"/>
      <c r="E3947" s="126" t="s">
        <v>1540</v>
      </c>
      <c r="F3947" s="127"/>
    </row>
    <row r="3949" spans="1:6" ht="12.75">
      <c r="A3949" s="43" t="s">
        <v>1086</v>
      </c>
      <c r="B3949" s="44"/>
      <c r="C3949" s="44"/>
      <c r="D3949" s="44"/>
      <c r="E3949" s="44"/>
      <c r="F3949" s="45"/>
    </row>
    <row r="3950" spans="1:6" ht="12.75">
      <c r="A3950" s="46"/>
      <c r="B3950" s="11"/>
      <c r="C3950" s="11"/>
      <c r="D3950" s="11"/>
      <c r="E3950" s="11"/>
      <c r="F3950" s="42"/>
    </row>
    <row r="3951" spans="1:6" ht="12.75">
      <c r="A3951" s="19" t="s">
        <v>977</v>
      </c>
      <c r="B3951" s="5">
        <v>2005</v>
      </c>
      <c r="C3951" s="5" t="s">
        <v>978</v>
      </c>
      <c r="D3951" s="5">
        <v>2005</v>
      </c>
      <c r="E3951" s="19"/>
      <c r="F3951" s="47"/>
    </row>
    <row r="3952" spans="1:6" ht="13.5" thickBot="1">
      <c r="A3952" s="48" t="s">
        <v>979</v>
      </c>
      <c r="B3952" s="49" t="s">
        <v>980</v>
      </c>
      <c r="C3952" s="48"/>
      <c r="D3952" s="48" t="s">
        <v>981</v>
      </c>
      <c r="E3952" s="48"/>
      <c r="F3952" s="50" t="s">
        <v>982</v>
      </c>
    </row>
    <row r="3953" spans="1:6" ht="12.75">
      <c r="A3953" s="11"/>
      <c r="B3953" s="13"/>
      <c r="C3953" s="13"/>
      <c r="D3953" s="13"/>
      <c r="E3953" s="11"/>
      <c r="F3953" s="42"/>
    </row>
    <row r="3954" spans="1:6" ht="12.75">
      <c r="A3954" s="8" t="s">
        <v>1087</v>
      </c>
      <c r="B3954" s="35">
        <f>SUM(B3955:B3978)</f>
        <v>1041346400</v>
      </c>
      <c r="C3954" s="35"/>
      <c r="D3954" s="35">
        <f>SUM(D3955:D3978)</f>
        <v>442040798</v>
      </c>
      <c r="E3954" s="35"/>
      <c r="F3954" s="10">
        <f aca="true" t="shared" si="135" ref="F3954:F3978">SUM(D3954/B3954)</f>
        <v>0.4244896779784325</v>
      </c>
    </row>
    <row r="3955" spans="1:6" ht="12.75">
      <c r="A3955" s="17" t="s">
        <v>1088</v>
      </c>
      <c r="B3955" s="108">
        <v>2240900</v>
      </c>
      <c r="C3955" s="108"/>
      <c r="D3955" s="108">
        <v>1050521</v>
      </c>
      <c r="E3955" s="17"/>
      <c r="F3955" s="14">
        <f t="shared" si="135"/>
        <v>0.468794234459369</v>
      </c>
    </row>
    <row r="3956" spans="1:6" ht="12.75">
      <c r="A3956" s="17" t="s">
        <v>1089</v>
      </c>
      <c r="B3956" s="108">
        <v>42457100</v>
      </c>
      <c r="C3956" s="108"/>
      <c r="D3956" s="108">
        <v>18310775</v>
      </c>
      <c r="E3956" s="17"/>
      <c r="F3956" s="14">
        <f t="shared" si="135"/>
        <v>0.4312771008853643</v>
      </c>
    </row>
    <row r="3957" spans="1:6" ht="12.75">
      <c r="A3957" s="17" t="s">
        <v>1090</v>
      </c>
      <c r="B3957" s="108">
        <v>8283400</v>
      </c>
      <c r="C3957" s="108"/>
      <c r="D3957" s="108">
        <v>2932125</v>
      </c>
      <c r="E3957" s="17"/>
      <c r="F3957" s="14">
        <f t="shared" si="135"/>
        <v>0.3539760243378323</v>
      </c>
    </row>
    <row r="3958" spans="1:6" ht="12.75">
      <c r="A3958" s="17" t="s">
        <v>1091</v>
      </c>
      <c r="B3958" s="108">
        <v>7173600</v>
      </c>
      <c r="C3958" s="108"/>
      <c r="D3958" s="108">
        <v>3429334</v>
      </c>
      <c r="E3958" s="17"/>
      <c r="F3958" s="14">
        <f t="shared" si="135"/>
        <v>0.47804923608787775</v>
      </c>
    </row>
    <row r="3959" spans="1:6" ht="12.75">
      <c r="A3959" s="17" t="s">
        <v>1092</v>
      </c>
      <c r="B3959" s="108">
        <v>132643100</v>
      </c>
      <c r="C3959" s="108"/>
      <c r="D3959" s="108">
        <v>52688925</v>
      </c>
      <c r="E3959" s="17"/>
      <c r="F3959" s="14">
        <f t="shared" si="135"/>
        <v>0.3972232630268744</v>
      </c>
    </row>
    <row r="3960" spans="1:6" ht="12.75">
      <c r="A3960" s="17" t="s">
        <v>1904</v>
      </c>
      <c r="B3960" s="108">
        <v>21672600</v>
      </c>
      <c r="C3960" s="108"/>
      <c r="D3960" s="108">
        <v>6935651</v>
      </c>
      <c r="E3960" s="17"/>
      <c r="F3960" s="14">
        <f t="shared" si="135"/>
        <v>0.320019333167225</v>
      </c>
    </row>
    <row r="3961" spans="1:6" ht="12.75">
      <c r="A3961" s="17" t="s">
        <v>2656</v>
      </c>
      <c r="B3961" s="108">
        <v>18356700</v>
      </c>
      <c r="C3961" s="108"/>
      <c r="D3961" s="108">
        <v>7540379</v>
      </c>
      <c r="E3961" s="17"/>
      <c r="F3961" s="14">
        <f t="shared" si="135"/>
        <v>0.4107698551482565</v>
      </c>
    </row>
    <row r="3962" spans="1:6" ht="12.75">
      <c r="A3962" s="17" t="s">
        <v>1936</v>
      </c>
      <c r="B3962" s="108">
        <v>23498500</v>
      </c>
      <c r="C3962" s="108"/>
      <c r="D3962" s="108">
        <v>8077242</v>
      </c>
      <c r="E3962" s="17"/>
      <c r="F3962" s="14">
        <f t="shared" si="135"/>
        <v>0.3437343660233632</v>
      </c>
    </row>
    <row r="3963" spans="1:6" ht="12.75">
      <c r="A3963" s="17" t="s">
        <v>2874</v>
      </c>
      <c r="B3963" s="108">
        <v>27852900</v>
      </c>
      <c r="C3963" s="108"/>
      <c r="D3963" s="108">
        <v>11174977</v>
      </c>
      <c r="E3963" s="17"/>
      <c r="F3963" s="14">
        <f t="shared" si="135"/>
        <v>0.40121412851085525</v>
      </c>
    </row>
    <row r="3964" spans="1:6" ht="12.75">
      <c r="A3964" s="17" t="s">
        <v>1093</v>
      </c>
      <c r="B3964" s="108">
        <v>22087400</v>
      </c>
      <c r="C3964" s="108"/>
      <c r="D3964" s="108">
        <v>9853220</v>
      </c>
      <c r="E3964" s="17"/>
      <c r="F3964" s="14">
        <f t="shared" si="135"/>
        <v>0.44610139717667086</v>
      </c>
    </row>
    <row r="3965" spans="1:6" ht="12.75">
      <c r="A3965" s="17" t="s">
        <v>1094</v>
      </c>
      <c r="B3965" s="108">
        <v>70707900</v>
      </c>
      <c r="C3965" s="108"/>
      <c r="D3965" s="108">
        <v>29076432</v>
      </c>
      <c r="E3965" s="17"/>
      <c r="F3965" s="14">
        <f t="shared" si="135"/>
        <v>0.4112190009885741</v>
      </c>
    </row>
    <row r="3966" spans="1:6" ht="12.75">
      <c r="A3966" s="17" t="s">
        <v>2860</v>
      </c>
      <c r="B3966" s="108">
        <v>17748300</v>
      </c>
      <c r="C3966" s="108"/>
      <c r="D3966" s="108">
        <v>7296662</v>
      </c>
      <c r="E3966" s="17"/>
      <c r="F3966" s="14">
        <f t="shared" si="135"/>
        <v>0.4111189240659669</v>
      </c>
    </row>
    <row r="3967" spans="1:6" ht="12.75">
      <c r="A3967" s="17" t="s">
        <v>1095</v>
      </c>
      <c r="B3967" s="108">
        <v>43411000</v>
      </c>
      <c r="C3967" s="108"/>
      <c r="D3967" s="108">
        <v>19744585</v>
      </c>
      <c r="E3967" s="17"/>
      <c r="F3967" s="14">
        <f t="shared" si="135"/>
        <v>0.45482907557992214</v>
      </c>
    </row>
    <row r="3968" spans="1:6" ht="12.75">
      <c r="A3968" s="17" t="s">
        <v>1734</v>
      </c>
      <c r="B3968" s="108">
        <v>80691700</v>
      </c>
      <c r="C3968" s="108"/>
      <c r="D3968" s="108">
        <v>34172274</v>
      </c>
      <c r="E3968" s="17"/>
      <c r="F3968" s="14">
        <f t="shared" si="135"/>
        <v>0.4234918089468929</v>
      </c>
    </row>
    <row r="3969" spans="1:6" ht="12.75">
      <c r="A3969" s="17" t="s">
        <v>1096</v>
      </c>
      <c r="B3969" s="108">
        <v>34050200</v>
      </c>
      <c r="C3969" s="108"/>
      <c r="D3969" s="108">
        <v>13832682</v>
      </c>
      <c r="E3969" s="17"/>
      <c r="F3969" s="14">
        <f t="shared" si="135"/>
        <v>0.4062437812406388</v>
      </c>
    </row>
    <row r="3970" spans="1:6" ht="12.75">
      <c r="A3970" s="17" t="s">
        <v>1977</v>
      </c>
      <c r="B3970" s="108">
        <v>87400600</v>
      </c>
      <c r="C3970" s="108"/>
      <c r="D3970" s="108">
        <v>36830344</v>
      </c>
      <c r="E3970" s="17"/>
      <c r="F3970" s="14">
        <f t="shared" si="135"/>
        <v>0.4213969240485763</v>
      </c>
    </row>
    <row r="3971" spans="1:6" ht="12.75">
      <c r="A3971" s="17" t="s">
        <v>1978</v>
      </c>
      <c r="B3971" s="108">
        <v>41869200</v>
      </c>
      <c r="C3971" s="108"/>
      <c r="D3971" s="108">
        <v>18067373</v>
      </c>
      <c r="E3971" s="17"/>
      <c r="F3971" s="14">
        <f t="shared" si="135"/>
        <v>0.4315194223916387</v>
      </c>
    </row>
    <row r="3972" spans="1:6" ht="12.75">
      <c r="A3972" s="17" t="s">
        <v>1979</v>
      </c>
      <c r="B3972" s="108">
        <v>12880300</v>
      </c>
      <c r="C3972" s="108"/>
      <c r="D3972" s="108">
        <v>5358674</v>
      </c>
      <c r="E3972" s="17"/>
      <c r="F3972" s="14">
        <f t="shared" si="135"/>
        <v>0.41603642772295674</v>
      </c>
    </row>
    <row r="3973" spans="1:6" ht="12.75">
      <c r="A3973" s="17" t="s">
        <v>2230</v>
      </c>
      <c r="B3973" s="108">
        <v>33171000</v>
      </c>
      <c r="C3973" s="108"/>
      <c r="D3973" s="108">
        <v>12840684</v>
      </c>
      <c r="E3973" s="17"/>
      <c r="F3973" s="14">
        <f t="shared" si="135"/>
        <v>0.3871057248801664</v>
      </c>
    </row>
    <row r="3974" spans="1:6" ht="12.75">
      <c r="A3974" s="17" t="s">
        <v>1980</v>
      </c>
      <c r="B3974" s="108">
        <v>12530800</v>
      </c>
      <c r="C3974" s="108"/>
      <c r="D3974" s="108">
        <v>4775097</v>
      </c>
      <c r="E3974" s="17"/>
      <c r="F3974" s="14">
        <f t="shared" si="135"/>
        <v>0.38106880646088037</v>
      </c>
    </row>
    <row r="3975" spans="1:6" ht="12.75">
      <c r="A3975" s="17" t="s">
        <v>1981</v>
      </c>
      <c r="B3975" s="108">
        <v>15793600</v>
      </c>
      <c r="C3975" s="108"/>
      <c r="D3975" s="108">
        <v>5614303</v>
      </c>
      <c r="E3975" s="17"/>
      <c r="F3975" s="14">
        <f t="shared" si="135"/>
        <v>0.35547962465808935</v>
      </c>
    </row>
    <row r="3976" spans="1:6" ht="12.75">
      <c r="A3976" s="17" t="s">
        <v>1982</v>
      </c>
      <c r="B3976" s="108">
        <v>237450900</v>
      </c>
      <c r="C3976" s="108"/>
      <c r="D3976" s="108">
        <v>111668067</v>
      </c>
      <c r="E3976" s="17"/>
      <c r="F3976" s="14">
        <f t="shared" si="135"/>
        <v>0.47027855864096535</v>
      </c>
    </row>
    <row r="3977" spans="1:6" ht="12.75">
      <c r="A3977" s="17" t="s">
        <v>1295</v>
      </c>
      <c r="B3977" s="108">
        <v>12355800</v>
      </c>
      <c r="C3977" s="108"/>
      <c r="D3977" s="108">
        <v>4417346</v>
      </c>
      <c r="E3977" s="17"/>
      <c r="F3977" s="14">
        <f t="shared" si="135"/>
        <v>0.3575119377134625</v>
      </c>
    </row>
    <row r="3978" spans="1:6" ht="12.75">
      <c r="A3978" s="17" t="s">
        <v>1983</v>
      </c>
      <c r="B3978" s="108">
        <v>35018900</v>
      </c>
      <c r="C3978" s="108"/>
      <c r="D3978" s="108">
        <v>16353126</v>
      </c>
      <c r="E3978" s="17"/>
      <c r="F3978" s="14">
        <f t="shared" si="135"/>
        <v>0.46698000222736863</v>
      </c>
    </row>
    <row r="3979" spans="1:6" ht="12.75">
      <c r="A3979" s="17"/>
      <c r="B3979" s="29"/>
      <c r="C3979" s="29"/>
      <c r="D3979" s="29"/>
      <c r="E3979" s="17"/>
      <c r="F3979" s="14"/>
    </row>
    <row r="3980" spans="1:6" ht="12.75">
      <c r="A3980" s="17"/>
      <c r="B3980" s="17"/>
      <c r="C3980" s="17"/>
      <c r="D3980" s="17"/>
      <c r="E3980" s="17"/>
      <c r="F3980" s="14"/>
    </row>
    <row r="3981" spans="1:6" ht="15.75">
      <c r="A3981" s="22" t="s">
        <v>2015</v>
      </c>
      <c r="B3981" s="35">
        <f>SUM(B3954)</f>
        <v>1041346400</v>
      </c>
      <c r="C3981" s="35"/>
      <c r="D3981" s="35">
        <f>SUM(D3954)</f>
        <v>442040798</v>
      </c>
      <c r="E3981" s="35"/>
      <c r="F3981" s="10">
        <f>SUM(D3981/B3981)</f>
        <v>0.4244896779784325</v>
      </c>
    </row>
    <row r="3982" spans="1:6" ht="12.75">
      <c r="A3982" s="17"/>
      <c r="B3982" s="17"/>
      <c r="C3982" s="17"/>
      <c r="D3982" s="17"/>
      <c r="E3982" s="17"/>
      <c r="F3982" s="14"/>
    </row>
    <row r="3984" spans="1:5" ht="12.75">
      <c r="A3984" s="17" t="s">
        <v>1984</v>
      </c>
      <c r="B3984" s="17" t="s">
        <v>480</v>
      </c>
      <c r="C3984" s="17"/>
      <c r="D3984" s="126" t="s">
        <v>478</v>
      </c>
      <c r="E3984" s="128"/>
    </row>
    <row r="3985" spans="1:5" ht="12.75">
      <c r="A3985" s="17" t="s">
        <v>1985</v>
      </c>
      <c r="B3985" s="17" t="s">
        <v>480</v>
      </c>
      <c r="C3985" s="17"/>
      <c r="D3985" s="126" t="s">
        <v>478</v>
      </c>
      <c r="E3985" s="128"/>
    </row>
    <row r="3986" spans="1:5" ht="12.75">
      <c r="A3986" s="17" t="s">
        <v>1986</v>
      </c>
      <c r="B3986" s="17" t="s">
        <v>1379</v>
      </c>
      <c r="C3986" s="17"/>
      <c r="D3986" s="126" t="s">
        <v>1380</v>
      </c>
      <c r="E3986" s="128"/>
    </row>
    <row r="3987" spans="1:6" ht="12.75">
      <c r="A3987" s="43" t="s">
        <v>1987</v>
      </c>
      <c r="B3987" s="44"/>
      <c r="C3987" s="44"/>
      <c r="D3987" s="44"/>
      <c r="E3987" s="44"/>
      <c r="F3987" s="45"/>
    </row>
    <row r="3988" spans="1:6" ht="12.75">
      <c r="A3988" s="46"/>
      <c r="B3988" s="11"/>
      <c r="C3988" s="11"/>
      <c r="D3988" s="11"/>
      <c r="E3988" s="11"/>
      <c r="F3988" s="42"/>
    </row>
    <row r="3989" spans="1:6" ht="12.75">
      <c r="A3989" s="19" t="s">
        <v>977</v>
      </c>
      <c r="B3989" s="5">
        <v>2005</v>
      </c>
      <c r="C3989" s="5" t="s">
        <v>978</v>
      </c>
      <c r="D3989" s="5">
        <v>2005</v>
      </c>
      <c r="E3989" s="19"/>
      <c r="F3989" s="47"/>
    </row>
    <row r="3990" spans="1:6" ht="13.5" thickBot="1">
      <c r="A3990" s="48" t="s">
        <v>979</v>
      </c>
      <c r="B3990" s="49" t="s">
        <v>980</v>
      </c>
      <c r="C3990" s="48"/>
      <c r="D3990" s="48" t="s">
        <v>981</v>
      </c>
      <c r="E3990" s="48"/>
      <c r="F3990" s="50" t="s">
        <v>982</v>
      </c>
    </row>
    <row r="3991" spans="1:6" ht="12.75">
      <c r="A3991" s="11"/>
      <c r="B3991" s="13"/>
      <c r="C3991" s="13"/>
      <c r="D3991" s="13"/>
      <c r="E3991" s="11"/>
      <c r="F3991" s="42"/>
    </row>
    <row r="3992" spans="1:6" ht="12.75">
      <c r="A3992" s="8" t="s">
        <v>1988</v>
      </c>
      <c r="B3992" s="35">
        <f>SUM(B3993:B3996)</f>
        <v>125458800</v>
      </c>
      <c r="C3992" s="35"/>
      <c r="D3992" s="35">
        <f>SUM(D3993:D3996)</f>
        <v>20959878</v>
      </c>
      <c r="E3992" s="35"/>
      <c r="F3992" s="10">
        <f aca="true" t="shared" si="136" ref="F3992:F4038">SUM(D3992/B3992)</f>
        <v>0.16706582559374072</v>
      </c>
    </row>
    <row r="3993" spans="1:6" ht="12.75">
      <c r="A3993" s="17" t="s">
        <v>1989</v>
      </c>
      <c r="B3993" s="108">
        <v>43847000</v>
      </c>
      <c r="C3993" s="108"/>
      <c r="D3993" s="108">
        <v>7807842</v>
      </c>
      <c r="E3993" s="17"/>
      <c r="F3993" s="14">
        <f t="shared" si="136"/>
        <v>0.17807015303213447</v>
      </c>
    </row>
    <row r="3994" spans="1:6" ht="12.75">
      <c r="A3994" s="17" t="s">
        <v>2163</v>
      </c>
      <c r="B3994" s="108">
        <v>34371000</v>
      </c>
      <c r="C3994" s="108"/>
      <c r="D3994" s="108">
        <v>4829138</v>
      </c>
      <c r="E3994" s="17"/>
      <c r="F3994" s="14">
        <f t="shared" si="136"/>
        <v>0.1405003636786826</v>
      </c>
    </row>
    <row r="3995" spans="1:6" ht="12.75">
      <c r="A3995" s="17" t="s">
        <v>2164</v>
      </c>
      <c r="B3995" s="108">
        <v>44035900</v>
      </c>
      <c r="C3995" s="108"/>
      <c r="D3995" s="108">
        <v>7737946</v>
      </c>
      <c r="E3995" s="17"/>
      <c r="F3995" s="14">
        <f t="shared" si="136"/>
        <v>0.17571903833008976</v>
      </c>
    </row>
    <row r="3996" spans="1:6" ht="12.75">
      <c r="A3996" s="17" t="s">
        <v>1990</v>
      </c>
      <c r="B3996" s="108">
        <v>3204900</v>
      </c>
      <c r="C3996" s="108"/>
      <c r="D3996" s="108">
        <v>584952</v>
      </c>
      <c r="E3996" s="17"/>
      <c r="F3996" s="14">
        <f t="shared" si="136"/>
        <v>0.18251801928297295</v>
      </c>
    </row>
    <row r="3997" spans="1:6" ht="12.75">
      <c r="A3997" s="8" t="s">
        <v>1991</v>
      </c>
      <c r="B3997" s="35">
        <f>SUM(B3998:B4002)</f>
        <v>244682600</v>
      </c>
      <c r="C3997" s="35"/>
      <c r="D3997" s="35">
        <f>SUM(D3998:D4002)</f>
        <v>41790146</v>
      </c>
      <c r="E3997" s="35"/>
      <c r="F3997" s="10">
        <f t="shared" si="136"/>
        <v>0.1707932889384043</v>
      </c>
    </row>
    <row r="3998" spans="1:6" ht="12.75">
      <c r="A3998" s="17" t="s">
        <v>1992</v>
      </c>
      <c r="B3998" s="108">
        <v>54760200</v>
      </c>
      <c r="C3998" s="108"/>
      <c r="D3998" s="108">
        <v>10875013</v>
      </c>
      <c r="E3998" s="17"/>
      <c r="F3998" s="14">
        <f t="shared" si="136"/>
        <v>0.1985933762111899</v>
      </c>
    </row>
    <row r="3999" spans="1:6" ht="12.75">
      <c r="A3999" s="17" t="s">
        <v>259</v>
      </c>
      <c r="B3999" s="108">
        <v>11163900</v>
      </c>
      <c r="C3999" s="108"/>
      <c r="D3999" s="108">
        <v>1785100</v>
      </c>
      <c r="E3999" s="17"/>
      <c r="F3999" s="14">
        <f t="shared" si="136"/>
        <v>0.15989931833857343</v>
      </c>
    </row>
    <row r="4000" spans="1:6" ht="12.75">
      <c r="A4000" s="17" t="s">
        <v>260</v>
      </c>
      <c r="B4000" s="108">
        <v>13513600</v>
      </c>
      <c r="C4000" s="108"/>
      <c r="D4000" s="108">
        <v>2909430</v>
      </c>
      <c r="E4000" s="17"/>
      <c r="F4000" s="14">
        <f t="shared" si="136"/>
        <v>0.21529644210277055</v>
      </c>
    </row>
    <row r="4001" spans="1:6" ht="12.75">
      <c r="A4001" s="17" t="s">
        <v>261</v>
      </c>
      <c r="B4001" s="108">
        <v>65094200</v>
      </c>
      <c r="C4001" s="108"/>
      <c r="D4001" s="108">
        <v>9983939</v>
      </c>
      <c r="E4001" s="17"/>
      <c r="F4001" s="14">
        <f t="shared" si="136"/>
        <v>0.1533767831849842</v>
      </c>
    </row>
    <row r="4002" spans="1:6" ht="12.75">
      <c r="A4002" s="17" t="s">
        <v>1822</v>
      </c>
      <c r="B4002" s="108">
        <v>100150700</v>
      </c>
      <c r="C4002" s="108"/>
      <c r="D4002" s="108">
        <v>16236664</v>
      </c>
      <c r="E4002" s="17"/>
      <c r="F4002" s="14">
        <f t="shared" si="136"/>
        <v>0.16212232166125648</v>
      </c>
    </row>
    <row r="4003" spans="1:6" ht="12.75">
      <c r="A4003" s="8" t="s">
        <v>262</v>
      </c>
      <c r="B4003" s="35">
        <f>SUM(B4004:B4009)</f>
        <v>191892900</v>
      </c>
      <c r="C4003" s="35"/>
      <c r="D4003" s="35">
        <f>SUM(D4004:D4009)</f>
        <v>33871140</v>
      </c>
      <c r="E4003" s="35"/>
      <c r="F4003" s="10">
        <f t="shared" si="136"/>
        <v>0.1765106473454724</v>
      </c>
    </row>
    <row r="4004" spans="1:6" ht="12.75">
      <c r="A4004" s="17" t="s">
        <v>263</v>
      </c>
      <c r="B4004" s="108">
        <v>11254000</v>
      </c>
      <c r="C4004" s="108"/>
      <c r="D4004" s="108">
        <v>1704020</v>
      </c>
      <c r="E4004" s="17"/>
      <c r="F4004" s="14">
        <f t="shared" si="136"/>
        <v>0.15141460813932825</v>
      </c>
    </row>
    <row r="4005" spans="1:6" ht="12.75">
      <c r="A4005" s="17" t="s">
        <v>1079</v>
      </c>
      <c r="B4005" s="108">
        <v>81006000</v>
      </c>
      <c r="C4005" s="108"/>
      <c r="D4005" s="108">
        <v>14640688</v>
      </c>
      <c r="E4005" s="17"/>
      <c r="F4005" s="14">
        <f t="shared" si="136"/>
        <v>0.18073584672740292</v>
      </c>
    </row>
    <row r="4006" spans="1:6" ht="12.75">
      <c r="A4006" s="17" t="s">
        <v>264</v>
      </c>
      <c r="B4006" s="108">
        <v>18221600</v>
      </c>
      <c r="C4006" s="108"/>
      <c r="D4006" s="108">
        <v>3111674</v>
      </c>
      <c r="E4006" s="17"/>
      <c r="F4006" s="14">
        <f t="shared" si="136"/>
        <v>0.17076842867805242</v>
      </c>
    </row>
    <row r="4007" spans="1:6" ht="12.75">
      <c r="A4007" s="17" t="s">
        <v>265</v>
      </c>
      <c r="B4007" s="108">
        <v>38023500</v>
      </c>
      <c r="C4007" s="108"/>
      <c r="D4007" s="108">
        <v>7171397</v>
      </c>
      <c r="E4007" s="17"/>
      <c r="F4007" s="14">
        <f t="shared" si="136"/>
        <v>0.18860433679172092</v>
      </c>
    </row>
    <row r="4008" spans="1:6" ht="12.75">
      <c r="A4008" s="17" t="s">
        <v>266</v>
      </c>
      <c r="B4008" s="108">
        <v>5634400</v>
      </c>
      <c r="C4008" s="108"/>
      <c r="D4008" s="108">
        <v>1357832</v>
      </c>
      <c r="E4008" s="17"/>
      <c r="F4008" s="14">
        <f t="shared" si="136"/>
        <v>0.24098963509867954</v>
      </c>
    </row>
    <row r="4009" spans="1:6" ht="12.75">
      <c r="A4009" s="17" t="s">
        <v>267</v>
      </c>
      <c r="B4009" s="108">
        <v>37753400</v>
      </c>
      <c r="C4009" s="108"/>
      <c r="D4009" s="108">
        <v>5885529</v>
      </c>
      <c r="E4009" s="17"/>
      <c r="F4009" s="14">
        <f t="shared" si="136"/>
        <v>0.15589401219492813</v>
      </c>
    </row>
    <row r="4010" spans="1:6" ht="12.75">
      <c r="A4010" s="8" t="s">
        <v>268</v>
      </c>
      <c r="B4010" s="35">
        <f>SUM(B4011:B4014)</f>
        <v>276675300</v>
      </c>
      <c r="C4010" s="35"/>
      <c r="D4010" s="35">
        <f>SUM(D4011:D4014)</f>
        <v>46642003</v>
      </c>
      <c r="E4010" s="35"/>
      <c r="F4010" s="10">
        <f t="shared" si="136"/>
        <v>0.16858029249448722</v>
      </c>
    </row>
    <row r="4011" spans="1:6" ht="12.75">
      <c r="A4011" s="17" t="s">
        <v>269</v>
      </c>
      <c r="B4011" s="108">
        <v>31982100</v>
      </c>
      <c r="C4011" s="108"/>
      <c r="D4011" s="108">
        <v>6373857</v>
      </c>
      <c r="E4011" s="17"/>
      <c r="F4011" s="14">
        <f t="shared" si="136"/>
        <v>0.199294511617436</v>
      </c>
    </row>
    <row r="4012" spans="1:6" ht="12.75">
      <c r="A4012" s="17" t="s">
        <v>1291</v>
      </c>
      <c r="B4012" s="108">
        <v>86952400</v>
      </c>
      <c r="C4012" s="108"/>
      <c r="D4012" s="108">
        <v>15264972</v>
      </c>
      <c r="E4012" s="17"/>
      <c r="F4012" s="14">
        <f t="shared" si="136"/>
        <v>0.17555549933066827</v>
      </c>
    </row>
    <row r="4013" spans="1:6" ht="12.75">
      <c r="A4013" s="17" t="s">
        <v>632</v>
      </c>
      <c r="B4013" s="108">
        <v>37290400</v>
      </c>
      <c r="C4013" s="108"/>
      <c r="D4013" s="108">
        <v>6029848</v>
      </c>
      <c r="E4013" s="17"/>
      <c r="F4013" s="14">
        <f t="shared" si="136"/>
        <v>0.16169974041576385</v>
      </c>
    </row>
    <row r="4014" spans="1:6" ht="12.75">
      <c r="A4014" s="17" t="s">
        <v>270</v>
      </c>
      <c r="B4014" s="108">
        <v>120450400</v>
      </c>
      <c r="C4014" s="108"/>
      <c r="D4014" s="108">
        <v>18973326</v>
      </c>
      <c r="E4014" s="17"/>
      <c r="F4014" s="14">
        <f t="shared" si="136"/>
        <v>0.15751982558795985</v>
      </c>
    </row>
    <row r="4015" spans="1:6" ht="12.75">
      <c r="A4015" s="8" t="s">
        <v>271</v>
      </c>
      <c r="B4015" s="35">
        <f>SUM(B4016:B4023)</f>
        <v>184224500</v>
      </c>
      <c r="C4015" s="35"/>
      <c r="D4015" s="35">
        <f>SUM(D4016:D4023)</f>
        <v>34705689</v>
      </c>
      <c r="E4015" s="35"/>
      <c r="F4015" s="10">
        <f t="shared" si="136"/>
        <v>0.18838802113725373</v>
      </c>
    </row>
    <row r="4016" spans="1:6" ht="12.75">
      <c r="A4016" s="17" t="s">
        <v>272</v>
      </c>
      <c r="B4016" s="108">
        <v>13341400</v>
      </c>
      <c r="C4016" s="108"/>
      <c r="D4016" s="108">
        <v>2471704</v>
      </c>
      <c r="E4016" s="17"/>
      <c r="F4016" s="14">
        <f t="shared" si="136"/>
        <v>0.18526571424288305</v>
      </c>
    </row>
    <row r="4017" spans="1:6" ht="12.75">
      <c r="A4017" s="17" t="s">
        <v>273</v>
      </c>
      <c r="B4017" s="108">
        <v>86512500</v>
      </c>
      <c r="C4017" s="108"/>
      <c r="D4017" s="108">
        <v>16599514</v>
      </c>
      <c r="E4017" s="17"/>
      <c r="F4017" s="14">
        <f t="shared" si="136"/>
        <v>0.19187416847276406</v>
      </c>
    </row>
    <row r="4018" spans="1:6" ht="12.75">
      <c r="A4018" s="17" t="s">
        <v>274</v>
      </c>
      <c r="B4018" s="108">
        <v>1937500</v>
      </c>
      <c r="C4018" s="108"/>
      <c r="D4018" s="108">
        <v>366879</v>
      </c>
      <c r="E4018" s="17"/>
      <c r="F4018" s="14">
        <f t="shared" si="136"/>
        <v>0.18935690322580645</v>
      </c>
    </row>
    <row r="4019" spans="1:6" ht="12.75">
      <c r="A4019" s="17" t="s">
        <v>275</v>
      </c>
      <c r="B4019" s="108">
        <v>5467800</v>
      </c>
      <c r="C4019" s="108"/>
      <c r="D4019" s="108">
        <v>962804</v>
      </c>
      <c r="E4019" s="17"/>
      <c r="F4019" s="14">
        <f t="shared" si="136"/>
        <v>0.17608617725593476</v>
      </c>
    </row>
    <row r="4020" spans="1:6" ht="12.75">
      <c r="A4020" s="17" t="s">
        <v>276</v>
      </c>
      <c r="B4020" s="108">
        <v>13710900</v>
      </c>
      <c r="C4020" s="108"/>
      <c r="D4020" s="108">
        <v>2185115</v>
      </c>
      <c r="E4020" s="17"/>
      <c r="F4020" s="14">
        <f t="shared" si="136"/>
        <v>0.15937064671174028</v>
      </c>
    </row>
    <row r="4021" spans="1:6" ht="12.75">
      <c r="A4021" s="17" t="s">
        <v>277</v>
      </c>
      <c r="B4021" s="108">
        <v>15218900</v>
      </c>
      <c r="C4021" s="108"/>
      <c r="D4021" s="108">
        <v>2816128</v>
      </c>
      <c r="E4021" s="17"/>
      <c r="F4021" s="14">
        <f t="shared" si="136"/>
        <v>0.1850414944575495</v>
      </c>
    </row>
    <row r="4022" spans="1:6" ht="12.75">
      <c r="A4022" s="17" t="s">
        <v>1660</v>
      </c>
      <c r="B4022" s="108">
        <v>9322100</v>
      </c>
      <c r="C4022" s="108"/>
      <c r="D4022" s="108">
        <v>1982556</v>
      </c>
      <c r="E4022" s="17"/>
      <c r="F4022" s="14">
        <f t="shared" si="136"/>
        <v>0.21267268104826165</v>
      </c>
    </row>
    <row r="4023" spans="1:6" ht="12.75">
      <c r="A4023" s="17" t="s">
        <v>278</v>
      </c>
      <c r="B4023" s="108">
        <v>38713400</v>
      </c>
      <c r="C4023" s="108"/>
      <c r="D4023" s="108">
        <v>7320989</v>
      </c>
      <c r="E4023" s="17"/>
      <c r="F4023" s="14">
        <f t="shared" si="136"/>
        <v>0.18910736334189196</v>
      </c>
    </row>
    <row r="4024" spans="1:6" ht="12.75">
      <c r="A4024" s="8" t="s">
        <v>279</v>
      </c>
      <c r="B4024" s="35">
        <f>SUM(B4025:B4027)</f>
        <v>1399985500</v>
      </c>
      <c r="C4024" s="35"/>
      <c r="D4024" s="35">
        <f>SUM(D4025:D4027)</f>
        <v>273246530</v>
      </c>
      <c r="E4024" s="35"/>
      <c r="F4024" s="10">
        <f t="shared" si="136"/>
        <v>0.1951781143447557</v>
      </c>
    </row>
    <row r="4025" spans="1:6" ht="12.75">
      <c r="A4025" s="17" t="s">
        <v>280</v>
      </c>
      <c r="B4025" s="108">
        <v>237673800</v>
      </c>
      <c r="C4025" s="108"/>
      <c r="D4025" s="108">
        <v>42194840</v>
      </c>
      <c r="E4025" s="17"/>
      <c r="F4025" s="14">
        <f t="shared" si="136"/>
        <v>0.1775325677462135</v>
      </c>
    </row>
    <row r="4026" spans="1:6" ht="12.75">
      <c r="A4026" s="17" t="s">
        <v>281</v>
      </c>
      <c r="B4026" s="108">
        <v>538659500</v>
      </c>
      <c r="C4026" s="108"/>
      <c r="D4026" s="108">
        <v>105993745</v>
      </c>
      <c r="E4026" s="17"/>
      <c r="F4026" s="14">
        <f t="shared" si="136"/>
        <v>0.196773184172933</v>
      </c>
    </row>
    <row r="4027" spans="1:6" ht="12.75">
      <c r="A4027" s="17" t="s">
        <v>282</v>
      </c>
      <c r="B4027" s="108">
        <v>623652200</v>
      </c>
      <c r="C4027" s="108"/>
      <c r="D4027" s="108">
        <v>125057945</v>
      </c>
      <c r="E4027" s="17"/>
      <c r="F4027" s="14">
        <f t="shared" si="136"/>
        <v>0.20052514045488815</v>
      </c>
    </row>
    <row r="4028" spans="1:6" ht="12.75">
      <c r="A4028" s="8" t="s">
        <v>283</v>
      </c>
      <c r="B4028" s="35">
        <f>SUM(B4029:B4035)</f>
        <v>286804500</v>
      </c>
      <c r="C4028" s="35"/>
      <c r="D4028" s="35">
        <f>SUM(D4029:D4035)</f>
        <v>56831233</v>
      </c>
      <c r="E4028" s="35"/>
      <c r="F4028" s="10">
        <f t="shared" si="136"/>
        <v>0.19815321237986155</v>
      </c>
    </row>
    <row r="4029" spans="1:6" ht="12.75">
      <c r="A4029" s="17" t="s">
        <v>284</v>
      </c>
      <c r="B4029" s="108">
        <v>74648100</v>
      </c>
      <c r="C4029" s="108"/>
      <c r="D4029" s="108">
        <v>17747390</v>
      </c>
      <c r="E4029" s="17"/>
      <c r="F4029" s="14">
        <f t="shared" si="136"/>
        <v>0.23774737736124563</v>
      </c>
    </row>
    <row r="4030" spans="1:6" ht="12.75">
      <c r="A4030" s="17" t="s">
        <v>285</v>
      </c>
      <c r="B4030" s="108">
        <v>7405100</v>
      </c>
      <c r="C4030" s="108"/>
      <c r="D4030" s="108">
        <v>1633053</v>
      </c>
      <c r="E4030" s="17"/>
      <c r="F4030" s="14">
        <f t="shared" si="136"/>
        <v>0.2205308503598871</v>
      </c>
    </row>
    <row r="4031" spans="1:6" ht="12.75">
      <c r="A4031" s="17" t="s">
        <v>302</v>
      </c>
      <c r="B4031" s="108">
        <v>122772500</v>
      </c>
      <c r="C4031" s="108"/>
      <c r="D4031" s="108">
        <v>20808244</v>
      </c>
      <c r="E4031" s="17"/>
      <c r="F4031" s="14">
        <f t="shared" si="136"/>
        <v>0.16948619601295078</v>
      </c>
    </row>
    <row r="4032" spans="1:6" ht="12.75">
      <c r="A4032" s="17" t="s">
        <v>303</v>
      </c>
      <c r="B4032" s="108">
        <v>19679700</v>
      </c>
      <c r="C4032" s="108"/>
      <c r="D4032" s="108">
        <v>4482371</v>
      </c>
      <c r="E4032" s="17"/>
      <c r="F4032" s="14">
        <f t="shared" si="136"/>
        <v>0.2277662261111704</v>
      </c>
    </row>
    <row r="4033" spans="1:6" ht="12.75">
      <c r="A4033" s="17" t="s">
        <v>304</v>
      </c>
      <c r="B4033" s="108">
        <v>47003300</v>
      </c>
      <c r="C4033" s="108"/>
      <c r="D4033" s="108">
        <v>9389207</v>
      </c>
      <c r="E4033" s="17"/>
      <c r="F4033" s="14">
        <f t="shared" si="136"/>
        <v>0.1997563362572415</v>
      </c>
    </row>
    <row r="4034" spans="1:6" ht="12.75">
      <c r="A4034" s="17" t="s">
        <v>305</v>
      </c>
      <c r="B4034" s="108">
        <v>9275900</v>
      </c>
      <c r="C4034" s="108"/>
      <c r="D4034" s="108">
        <v>1732466</v>
      </c>
      <c r="E4034" s="17"/>
      <c r="F4034" s="14">
        <f t="shared" si="136"/>
        <v>0.186770663763085</v>
      </c>
    </row>
    <row r="4035" spans="1:6" ht="12.75">
      <c r="A4035" s="17" t="s">
        <v>306</v>
      </c>
      <c r="B4035" s="108">
        <v>6019900</v>
      </c>
      <c r="C4035" s="108"/>
      <c r="D4035" s="108">
        <v>1038502</v>
      </c>
      <c r="E4035" s="17"/>
      <c r="F4035" s="14">
        <f t="shared" si="136"/>
        <v>0.1725115035133474</v>
      </c>
    </row>
    <row r="4036" spans="1:6" ht="12.75">
      <c r="A4036" s="8" t="s">
        <v>307</v>
      </c>
      <c r="B4036" s="35">
        <f>SUM(B4037:B4038)</f>
        <v>313871000</v>
      </c>
      <c r="C4036" s="35"/>
      <c r="D4036" s="35">
        <f>SUM(D4037:D4038)</f>
        <v>53111738</v>
      </c>
      <c r="E4036" s="35"/>
      <c r="F4036" s="10">
        <f t="shared" si="136"/>
        <v>0.16921518075897424</v>
      </c>
    </row>
    <row r="4037" spans="1:6" ht="12.75">
      <c r="A4037" s="17" t="s">
        <v>308</v>
      </c>
      <c r="B4037" s="108">
        <v>281022200</v>
      </c>
      <c r="C4037" s="108"/>
      <c r="D4037" s="108">
        <v>47284783</v>
      </c>
      <c r="E4037" s="17"/>
      <c r="F4037" s="14">
        <f t="shared" si="136"/>
        <v>0.16825995597500837</v>
      </c>
    </row>
    <row r="4038" spans="1:6" ht="12.75">
      <c r="A4038" s="17" t="s">
        <v>309</v>
      </c>
      <c r="B4038" s="108">
        <v>32848800</v>
      </c>
      <c r="C4038" s="108"/>
      <c r="D4038" s="108">
        <v>5826955</v>
      </c>
      <c r="E4038" s="17"/>
      <c r="F4038" s="14">
        <f t="shared" si="136"/>
        <v>0.17738714960668275</v>
      </c>
    </row>
    <row r="4040" spans="1:6" ht="12.75">
      <c r="A4040" s="17"/>
      <c r="B4040" s="17"/>
      <c r="C4040" s="17"/>
      <c r="D4040" s="17"/>
      <c r="E4040" s="17"/>
      <c r="F4040" s="31"/>
    </row>
    <row r="4041" spans="1:6" ht="12.75">
      <c r="A4041" s="43" t="s">
        <v>1987</v>
      </c>
      <c r="B4041" s="44"/>
      <c r="C4041" s="44"/>
      <c r="D4041" s="44"/>
      <c r="E4041" s="44"/>
      <c r="F4041" s="45"/>
    </row>
    <row r="4042" spans="1:6" ht="12.75">
      <c r="A4042" s="46"/>
      <c r="B4042" s="11"/>
      <c r="C4042" s="11"/>
      <c r="D4042" s="11"/>
      <c r="E4042" s="11"/>
      <c r="F4042" s="42"/>
    </row>
    <row r="4043" spans="1:6" ht="12.75">
      <c r="A4043" s="19" t="s">
        <v>977</v>
      </c>
      <c r="B4043" s="5">
        <v>2005</v>
      </c>
      <c r="C4043" s="5" t="s">
        <v>978</v>
      </c>
      <c r="D4043" s="5">
        <v>2005</v>
      </c>
      <c r="E4043" s="19"/>
      <c r="F4043" s="47"/>
    </row>
    <row r="4044" spans="1:6" ht="13.5" thickBot="1">
      <c r="A4044" s="48" t="s">
        <v>979</v>
      </c>
      <c r="B4044" s="49" t="s">
        <v>980</v>
      </c>
      <c r="C4044" s="48"/>
      <c r="D4044" s="48" t="s">
        <v>981</v>
      </c>
      <c r="E4044" s="48"/>
      <c r="F4044" s="50" t="s">
        <v>982</v>
      </c>
    </row>
    <row r="4045" spans="1:6" ht="12.75">
      <c r="A4045" s="11"/>
      <c r="B4045" s="13"/>
      <c r="C4045" s="13"/>
      <c r="D4045" s="13"/>
      <c r="E4045" s="11"/>
      <c r="F4045" s="42"/>
    </row>
    <row r="4046" spans="1:6" ht="12.75">
      <c r="A4046" s="8" t="s">
        <v>310</v>
      </c>
      <c r="B4046" s="35">
        <f>SUM(B4047:B4051)</f>
        <v>244787200</v>
      </c>
      <c r="C4046" s="35"/>
      <c r="D4046" s="35">
        <f>SUM(D4047:D4051)</f>
        <v>50403817</v>
      </c>
      <c r="E4046" s="35"/>
      <c r="F4046" s="10">
        <f aca="true" t="shared" si="137" ref="F4046:F4051">SUM(D4046/B4046)</f>
        <v>0.2059087117300251</v>
      </c>
    </row>
    <row r="4047" spans="1:6" ht="12.75">
      <c r="A4047" s="17" t="s">
        <v>311</v>
      </c>
      <c r="B4047" s="108">
        <v>37705400</v>
      </c>
      <c r="C4047" s="108"/>
      <c r="D4047" s="108">
        <v>6179492</v>
      </c>
      <c r="E4047" s="17"/>
      <c r="F4047" s="14">
        <f t="shared" si="137"/>
        <v>0.1638887798564662</v>
      </c>
    </row>
    <row r="4048" spans="1:6" ht="12.75">
      <c r="A4048" s="17" t="s">
        <v>312</v>
      </c>
      <c r="B4048" s="108">
        <v>19554000</v>
      </c>
      <c r="C4048" s="108"/>
      <c r="D4048" s="108">
        <v>3736102</v>
      </c>
      <c r="E4048" s="17"/>
      <c r="F4048" s="14">
        <f t="shared" si="137"/>
        <v>0.19106586887593333</v>
      </c>
    </row>
    <row r="4049" spans="1:6" ht="12.75">
      <c r="A4049" s="17" t="s">
        <v>1782</v>
      </c>
      <c r="B4049" s="108">
        <v>121172100</v>
      </c>
      <c r="C4049" s="108"/>
      <c r="D4049" s="108">
        <v>19717446</v>
      </c>
      <c r="E4049" s="17"/>
      <c r="F4049" s="14">
        <f t="shared" si="137"/>
        <v>0.1627226564530944</v>
      </c>
    </row>
    <row r="4050" spans="1:6" ht="12.75">
      <c r="A4050" s="17" t="s">
        <v>1105</v>
      </c>
      <c r="B4050" s="108">
        <v>58684100</v>
      </c>
      <c r="C4050" s="108"/>
      <c r="D4050" s="108">
        <v>10261537</v>
      </c>
      <c r="E4050" s="17"/>
      <c r="F4050" s="14">
        <f t="shared" si="137"/>
        <v>0.17486060108274643</v>
      </c>
    </row>
    <row r="4051" spans="1:6" ht="12.75">
      <c r="A4051" s="17" t="s">
        <v>311</v>
      </c>
      <c r="B4051" s="108">
        <v>7671600</v>
      </c>
      <c r="C4051" s="108"/>
      <c r="D4051" s="108">
        <v>10509240</v>
      </c>
      <c r="E4051" s="17"/>
      <c r="F4051" s="14">
        <f t="shared" si="137"/>
        <v>1.3698889410292507</v>
      </c>
    </row>
    <row r="4052" spans="1:6" ht="12.75">
      <c r="A4052" s="38" t="s">
        <v>313</v>
      </c>
      <c r="B4052" s="29"/>
      <c r="C4052" s="29"/>
      <c r="D4052" s="35"/>
      <c r="E4052" s="17"/>
      <c r="F4052" s="14"/>
    </row>
    <row r="4053" spans="1:6" ht="12.75">
      <c r="A4053" s="8" t="s">
        <v>314</v>
      </c>
      <c r="B4053" s="35">
        <f>SUM(B4054:B4063)</f>
        <v>467462800</v>
      </c>
      <c r="C4053" s="35"/>
      <c r="D4053" s="35">
        <f>SUM(D4054:D4063)</f>
        <v>79041537</v>
      </c>
      <c r="E4053" s="35"/>
      <c r="F4053" s="10">
        <f aca="true" t="shared" si="138" ref="F4053:F4080">SUM(D4053/B4053)</f>
        <v>0.1690862609816225</v>
      </c>
    </row>
    <row r="4054" spans="1:6" ht="12.75">
      <c r="A4054" s="17" t="s">
        <v>315</v>
      </c>
      <c r="B4054" s="108">
        <v>16616100</v>
      </c>
      <c r="C4054" s="108"/>
      <c r="D4054" s="108">
        <v>3178765</v>
      </c>
      <c r="E4054" s="17"/>
      <c r="F4054" s="14">
        <f t="shared" si="138"/>
        <v>0.19130632338515055</v>
      </c>
    </row>
    <row r="4055" spans="1:6" ht="12.75">
      <c r="A4055" s="17" t="s">
        <v>2097</v>
      </c>
      <c r="B4055" s="108">
        <v>71337500</v>
      </c>
      <c r="C4055" s="108"/>
      <c r="D4055" s="108">
        <v>11215672</v>
      </c>
      <c r="E4055" s="17"/>
      <c r="F4055" s="14">
        <f t="shared" si="138"/>
        <v>0.1572198633257403</v>
      </c>
    </row>
    <row r="4056" spans="1:6" ht="12.75">
      <c r="A4056" s="17" t="s">
        <v>316</v>
      </c>
      <c r="B4056" s="108">
        <v>14185900</v>
      </c>
      <c r="C4056" s="108"/>
      <c r="D4056" s="108">
        <v>2697600</v>
      </c>
      <c r="E4056" s="17"/>
      <c r="F4056" s="14">
        <f t="shared" si="138"/>
        <v>0.19016065247886987</v>
      </c>
    </row>
    <row r="4057" spans="1:6" ht="12.75">
      <c r="A4057" s="17" t="s">
        <v>2572</v>
      </c>
      <c r="B4057" s="108">
        <v>62664900</v>
      </c>
      <c r="C4057" s="108"/>
      <c r="D4057" s="108">
        <v>11543752</v>
      </c>
      <c r="E4057" s="17"/>
      <c r="F4057" s="14">
        <f t="shared" si="138"/>
        <v>0.1842140017777097</v>
      </c>
    </row>
    <row r="4058" spans="1:6" ht="12.75">
      <c r="A4058" s="17" t="s">
        <v>317</v>
      </c>
      <c r="B4058" s="108">
        <v>69287500</v>
      </c>
      <c r="C4058" s="108"/>
      <c r="D4058" s="108">
        <v>11725797</v>
      </c>
      <c r="E4058" s="17"/>
      <c r="F4058" s="14">
        <f t="shared" si="138"/>
        <v>0.16923394551686813</v>
      </c>
    </row>
    <row r="4059" spans="1:6" ht="12.75">
      <c r="A4059" s="17" t="s">
        <v>318</v>
      </c>
      <c r="B4059" s="108">
        <v>2377300</v>
      </c>
      <c r="C4059" s="108"/>
      <c r="D4059" s="108">
        <v>405329</v>
      </c>
      <c r="E4059" s="17"/>
      <c r="F4059" s="14">
        <f t="shared" si="138"/>
        <v>0.1704997265805746</v>
      </c>
    </row>
    <row r="4060" spans="1:6" ht="12.75">
      <c r="A4060" s="17" t="s">
        <v>353</v>
      </c>
      <c r="B4060" s="108">
        <v>66585400</v>
      </c>
      <c r="C4060" s="103"/>
      <c r="D4060" s="108">
        <v>10691004</v>
      </c>
      <c r="E4060" s="17"/>
      <c r="F4060" s="14">
        <f t="shared" si="138"/>
        <v>0.16056078359520254</v>
      </c>
    </row>
    <row r="4061" spans="1:6" ht="12.75">
      <c r="A4061" s="17" t="s">
        <v>319</v>
      </c>
      <c r="B4061" s="108">
        <v>130028800</v>
      </c>
      <c r="C4061" s="108"/>
      <c r="D4061" s="108">
        <v>20040368</v>
      </c>
      <c r="E4061" s="17"/>
      <c r="F4061" s="14">
        <f t="shared" si="138"/>
        <v>0.15412253285425997</v>
      </c>
    </row>
    <row r="4062" spans="1:6" ht="12.75">
      <c r="A4062" s="17" t="s">
        <v>320</v>
      </c>
      <c r="B4062" s="108">
        <v>6068500</v>
      </c>
      <c r="C4062" s="108"/>
      <c r="D4062" s="108">
        <v>1025840</v>
      </c>
      <c r="E4062" s="17"/>
      <c r="F4062" s="14">
        <f t="shared" si="138"/>
        <v>0.16904342094422015</v>
      </c>
    </row>
    <row r="4063" spans="1:6" ht="12.75">
      <c r="A4063" s="17" t="s">
        <v>321</v>
      </c>
      <c r="B4063" s="108">
        <v>28310900</v>
      </c>
      <c r="C4063" s="108"/>
      <c r="D4063" s="108">
        <v>6517410</v>
      </c>
      <c r="E4063" s="17"/>
      <c r="F4063" s="14">
        <f t="shared" si="138"/>
        <v>0.23020850626437167</v>
      </c>
    </row>
    <row r="4064" spans="1:6" ht="12.75">
      <c r="A4064" s="8" t="s">
        <v>322</v>
      </c>
      <c r="B4064" s="110">
        <v>1389885500</v>
      </c>
      <c r="C4064" s="110"/>
      <c r="D4064" s="110">
        <v>269781735</v>
      </c>
      <c r="E4064" s="35"/>
      <c r="F4064" s="10">
        <f t="shared" si="138"/>
        <v>0.19410356824357114</v>
      </c>
    </row>
    <row r="4065" spans="1:6" ht="12.75">
      <c r="A4065" s="8" t="s">
        <v>323</v>
      </c>
      <c r="B4065" s="35">
        <f>SUM(B4066:B4072)</f>
        <v>735675900</v>
      </c>
      <c r="C4065" s="35"/>
      <c r="D4065" s="35">
        <f>SUM(D4066:D4072)</f>
        <v>136421249</v>
      </c>
      <c r="E4065" s="35"/>
      <c r="F4065" s="10">
        <f t="shared" si="138"/>
        <v>0.1854366154987543</v>
      </c>
    </row>
    <row r="4066" spans="1:6" ht="12.75">
      <c r="A4066" s="17" t="s">
        <v>1679</v>
      </c>
      <c r="B4066" s="108">
        <v>179694800</v>
      </c>
      <c r="C4066" s="108"/>
      <c r="D4066" s="108">
        <v>32834341</v>
      </c>
      <c r="E4066" s="17"/>
      <c r="F4066" s="14">
        <f t="shared" si="138"/>
        <v>0.18272282225195163</v>
      </c>
    </row>
    <row r="4067" spans="1:6" ht="12.75">
      <c r="A4067" s="17" t="s">
        <v>324</v>
      </c>
      <c r="B4067" s="108">
        <v>74940800</v>
      </c>
      <c r="C4067" s="108"/>
      <c r="D4067" s="108">
        <v>18506164</v>
      </c>
      <c r="E4067" s="17"/>
      <c r="F4067" s="14">
        <f t="shared" si="138"/>
        <v>0.24694377428583628</v>
      </c>
    </row>
    <row r="4068" spans="1:6" ht="12.75">
      <c r="A4068" s="17" t="s">
        <v>325</v>
      </c>
      <c r="B4068" s="108">
        <v>11899400</v>
      </c>
      <c r="C4068" s="108"/>
      <c r="D4068" s="108">
        <v>2171145</v>
      </c>
      <c r="E4068" s="17"/>
      <c r="F4068" s="14">
        <f t="shared" si="138"/>
        <v>0.18245835924500395</v>
      </c>
    </row>
    <row r="4069" spans="1:6" ht="12.75">
      <c r="A4069" s="17" t="s">
        <v>326</v>
      </c>
      <c r="B4069" s="108">
        <v>88834800</v>
      </c>
      <c r="C4069" s="108"/>
      <c r="D4069" s="108">
        <v>17320904</v>
      </c>
      <c r="E4069" s="17"/>
      <c r="F4069" s="14">
        <f t="shared" si="138"/>
        <v>0.19497881460868938</v>
      </c>
    </row>
    <row r="4070" spans="1:6" ht="12.75">
      <c r="A4070" s="17" t="s">
        <v>327</v>
      </c>
      <c r="B4070" s="108">
        <v>43784600</v>
      </c>
      <c r="C4070" s="108"/>
      <c r="D4070" s="108">
        <v>8553165</v>
      </c>
      <c r="E4070" s="17"/>
      <c r="F4070" s="14">
        <f t="shared" si="138"/>
        <v>0.1953464231716174</v>
      </c>
    </row>
    <row r="4071" spans="1:6" ht="12.75">
      <c r="A4071" s="17" t="s">
        <v>328</v>
      </c>
      <c r="B4071" s="108">
        <v>136155200</v>
      </c>
      <c r="C4071" s="108"/>
      <c r="D4071" s="108">
        <v>23775105</v>
      </c>
      <c r="E4071" s="17"/>
      <c r="F4071" s="14">
        <f t="shared" si="138"/>
        <v>0.17461767894285346</v>
      </c>
    </row>
    <row r="4072" spans="1:6" ht="12.75">
      <c r="A4072" s="17" t="s">
        <v>520</v>
      </c>
      <c r="B4072" s="108">
        <v>200366300</v>
      </c>
      <c r="C4072" s="108"/>
      <c r="D4072" s="108">
        <v>33260425</v>
      </c>
      <c r="E4072" s="17"/>
      <c r="F4072" s="14">
        <f t="shared" si="138"/>
        <v>0.1659980994808009</v>
      </c>
    </row>
    <row r="4073" spans="1:6" ht="12.75">
      <c r="A4073" s="8" t="s">
        <v>329</v>
      </c>
      <c r="B4073" s="35">
        <f>SUM(B4074:B4077)</f>
        <v>1059250100</v>
      </c>
      <c r="C4073" s="35"/>
      <c r="D4073" s="35">
        <f>SUM(D4074:D4077)</f>
        <v>191331672</v>
      </c>
      <c r="E4073" s="35"/>
      <c r="F4073" s="10">
        <f t="shared" si="138"/>
        <v>0.18062936411334773</v>
      </c>
    </row>
    <row r="4074" spans="1:6" ht="12.75">
      <c r="A4074" s="17" t="s">
        <v>330</v>
      </c>
      <c r="B4074" s="108">
        <v>165352600</v>
      </c>
      <c r="C4074" s="108"/>
      <c r="D4074" s="108">
        <v>25823963</v>
      </c>
      <c r="E4074" s="17"/>
      <c r="F4074" s="14">
        <f t="shared" si="138"/>
        <v>0.15617512515678617</v>
      </c>
    </row>
    <row r="4075" spans="1:6" ht="12.75">
      <c r="A4075" s="17" t="s">
        <v>705</v>
      </c>
      <c r="B4075" s="108">
        <v>234794600</v>
      </c>
      <c r="C4075" s="108"/>
      <c r="D4075" s="108">
        <v>45780212</v>
      </c>
      <c r="E4075" s="17"/>
      <c r="F4075" s="14">
        <f t="shared" si="138"/>
        <v>0.19497983343739592</v>
      </c>
    </row>
    <row r="4076" spans="1:6" ht="12.75">
      <c r="A4076" s="17" t="s">
        <v>331</v>
      </c>
      <c r="B4076" s="108">
        <v>182703300</v>
      </c>
      <c r="C4076" s="108"/>
      <c r="D4076" s="108">
        <v>30308534</v>
      </c>
      <c r="E4076" s="17"/>
      <c r="F4076" s="14">
        <f t="shared" si="138"/>
        <v>0.16588936269897697</v>
      </c>
    </row>
    <row r="4077" spans="1:6" ht="12.75">
      <c r="A4077" s="17" t="s">
        <v>332</v>
      </c>
      <c r="B4077" s="108">
        <v>476399600</v>
      </c>
      <c r="C4077" s="108"/>
      <c r="D4077" s="108">
        <v>89418963</v>
      </c>
      <c r="E4077" s="17"/>
      <c r="F4077" s="14">
        <f t="shared" si="138"/>
        <v>0.18769739311284056</v>
      </c>
    </row>
    <row r="4078" spans="1:6" ht="12.75">
      <c r="A4078" s="8" t="s">
        <v>333</v>
      </c>
      <c r="B4078" s="35">
        <f>SUM(B4079:B4080)</f>
        <v>341901300</v>
      </c>
      <c r="C4078" s="35"/>
      <c r="D4078" s="35">
        <f>SUM(D4079:D4080)</f>
        <v>68269450</v>
      </c>
      <c r="E4078" s="35"/>
      <c r="F4078" s="10">
        <f t="shared" si="138"/>
        <v>0.19967590061810236</v>
      </c>
    </row>
    <row r="4079" spans="1:6" ht="12.75">
      <c r="A4079" s="17" t="s">
        <v>334</v>
      </c>
      <c r="B4079" s="108">
        <v>65675100</v>
      </c>
      <c r="C4079" s="108"/>
      <c r="D4079" s="108">
        <v>10859330</v>
      </c>
      <c r="E4079" s="17"/>
      <c r="F4079" s="14">
        <f t="shared" si="138"/>
        <v>0.16534927240308733</v>
      </c>
    </row>
    <row r="4080" spans="1:6" ht="12.75">
      <c r="A4080" s="17" t="s">
        <v>2041</v>
      </c>
      <c r="B4080" s="108">
        <v>276226200</v>
      </c>
      <c r="C4080" s="108"/>
      <c r="D4080" s="108">
        <v>57410120</v>
      </c>
      <c r="E4080" s="17"/>
      <c r="F4080" s="14">
        <f t="shared" si="138"/>
        <v>0.20783734490066474</v>
      </c>
    </row>
    <row r="4081" spans="1:6" ht="12.75">
      <c r="A4081" s="17"/>
      <c r="B4081" s="29"/>
      <c r="C4081" s="29"/>
      <c r="D4081" s="29"/>
      <c r="E4081" s="17"/>
      <c r="F4081" s="14"/>
    </row>
    <row r="4082" spans="1:6" ht="12.75">
      <c r="A4082" s="17"/>
      <c r="B4082" s="17"/>
      <c r="C4082" s="17"/>
      <c r="D4082" s="17"/>
      <c r="E4082" s="17"/>
      <c r="F4082" s="14"/>
    </row>
    <row r="4083" spans="1:6" ht="15.75">
      <c r="A4083" s="22" t="s">
        <v>2015</v>
      </c>
      <c r="B4083" s="35">
        <f>+B3992+B3997+B4003+B4010+B4015+B4024+B4028+B4036+B4046+B4053+B4064+B4065+B4073+B4078</f>
        <v>7262557900</v>
      </c>
      <c r="C4083" s="35"/>
      <c r="D4083" s="35">
        <f>+D3992+D3997+D4003+D4010+D4015+D4024+D4028+D4036+D4046+D4053+D4064+D4065+D4073+D4078</f>
        <v>1356407817</v>
      </c>
      <c r="E4083" s="35"/>
      <c r="F4083" s="10">
        <f>SUM(D4083/B4083)</f>
        <v>0.18676722935317322</v>
      </c>
    </row>
    <row r="4084" spans="1:6" ht="12.75">
      <c r="A4084" s="17"/>
      <c r="B4084" s="17"/>
      <c r="C4084" s="17"/>
      <c r="D4084" s="17"/>
      <c r="E4084" s="17"/>
      <c r="F4084" s="31"/>
    </row>
    <row r="4086" spans="1:5" ht="12.75">
      <c r="A4086" s="17" t="s">
        <v>2042</v>
      </c>
      <c r="B4086" s="17" t="s">
        <v>2043</v>
      </c>
      <c r="C4086" s="17"/>
      <c r="D4086" s="17"/>
      <c r="E4086" s="36" t="s">
        <v>2044</v>
      </c>
    </row>
    <row r="4088" spans="1:6" ht="12.75">
      <c r="A4088" s="43" t="s">
        <v>2045</v>
      </c>
      <c r="B4088" s="44"/>
      <c r="C4088" s="44"/>
      <c r="D4088" s="44"/>
      <c r="E4088" s="44"/>
      <c r="F4088" s="45"/>
    </row>
    <row r="4089" spans="1:6" ht="12.75">
      <c r="A4089" s="46"/>
      <c r="B4089" s="11"/>
      <c r="C4089" s="11"/>
      <c r="D4089" s="11"/>
      <c r="E4089" s="11"/>
      <c r="F4089" s="42"/>
    </row>
    <row r="4090" spans="1:6" ht="12.75">
      <c r="A4090" s="19" t="s">
        <v>977</v>
      </c>
      <c r="B4090" s="5">
        <v>2005</v>
      </c>
      <c r="C4090" s="5" t="s">
        <v>978</v>
      </c>
      <c r="D4090" s="5">
        <v>2005</v>
      </c>
      <c r="E4090" s="19"/>
      <c r="F4090" s="47"/>
    </row>
    <row r="4091" spans="1:6" ht="13.5" thickBot="1">
      <c r="A4091" s="48" t="s">
        <v>979</v>
      </c>
      <c r="B4091" s="49" t="s">
        <v>980</v>
      </c>
      <c r="C4091" s="48"/>
      <c r="D4091" s="48" t="s">
        <v>981</v>
      </c>
      <c r="E4091" s="48"/>
      <c r="F4091" s="50" t="s">
        <v>982</v>
      </c>
    </row>
    <row r="4092" spans="1:6" ht="12.75">
      <c r="A4092" s="11"/>
      <c r="B4092" s="13"/>
      <c r="C4092" s="13"/>
      <c r="D4092" s="13"/>
      <c r="E4092" s="11"/>
      <c r="F4092" s="42"/>
    </row>
    <row r="4093" spans="1:6" ht="12.75">
      <c r="A4093" s="8" t="s">
        <v>2046</v>
      </c>
      <c r="B4093" s="35">
        <f>SUM(B4094:B4105)</f>
        <v>2307706600</v>
      </c>
      <c r="C4093" s="35"/>
      <c r="D4093" s="35">
        <f>SUM(D4094:D4105)</f>
        <v>1460302770</v>
      </c>
      <c r="E4093" s="35"/>
      <c r="F4093" s="10">
        <f aca="true" t="shared" si="139" ref="F4093:F4099">SUM(D4093/B4093)</f>
        <v>0.6327939478961494</v>
      </c>
    </row>
    <row r="4094" spans="1:6" ht="12.75">
      <c r="A4094" s="17" t="s">
        <v>2047</v>
      </c>
      <c r="B4094" s="108">
        <v>83456200</v>
      </c>
      <c r="C4094" s="108"/>
      <c r="D4094" s="108">
        <v>109272200</v>
      </c>
      <c r="E4094" s="17"/>
      <c r="F4094" s="14">
        <f t="shared" si="139"/>
        <v>1.3093359151267372</v>
      </c>
    </row>
    <row r="4095" spans="1:6" ht="12.75">
      <c r="A4095" s="17" t="s">
        <v>2048</v>
      </c>
      <c r="B4095" s="108">
        <v>38966400</v>
      </c>
      <c r="C4095" s="108"/>
      <c r="D4095" s="108">
        <v>58937530</v>
      </c>
      <c r="E4095" s="17"/>
      <c r="F4095" s="14">
        <f t="shared" si="139"/>
        <v>1.5125218136651064</v>
      </c>
    </row>
    <row r="4096" spans="1:6" ht="12.75">
      <c r="A4096" s="17" t="s">
        <v>2049</v>
      </c>
      <c r="B4096" s="108">
        <v>78453400</v>
      </c>
      <c r="C4096" s="108"/>
      <c r="D4096" s="108">
        <v>104112900</v>
      </c>
      <c r="E4096" s="17"/>
      <c r="F4096" s="14">
        <f t="shared" si="139"/>
        <v>1.3270667682981234</v>
      </c>
    </row>
    <row r="4097" spans="1:6" ht="12.75">
      <c r="A4097" s="17" t="s">
        <v>2050</v>
      </c>
      <c r="B4097" s="108">
        <v>483812100</v>
      </c>
      <c r="C4097" s="108"/>
      <c r="D4097" s="108">
        <v>740281900</v>
      </c>
      <c r="E4097" s="17"/>
      <c r="F4097" s="14">
        <f t="shared" si="139"/>
        <v>1.530102078885584</v>
      </c>
    </row>
    <row r="4098" spans="1:6" ht="12.75">
      <c r="A4098" s="17" t="s">
        <v>2051</v>
      </c>
      <c r="B4098" s="108">
        <v>22314900</v>
      </c>
      <c r="C4098" s="108"/>
      <c r="D4098" s="108">
        <v>30433000</v>
      </c>
      <c r="E4098" s="17"/>
      <c r="F4098" s="14">
        <f t="shared" si="139"/>
        <v>1.3637972834294574</v>
      </c>
    </row>
    <row r="4099" spans="1:6" ht="12.75">
      <c r="A4099" s="17" t="s">
        <v>2052</v>
      </c>
      <c r="B4099" s="108">
        <v>459700100</v>
      </c>
      <c r="C4099" s="108"/>
      <c r="D4099" s="108">
        <v>114219730</v>
      </c>
      <c r="E4099" s="17"/>
      <c r="F4099" s="14">
        <f t="shared" si="139"/>
        <v>0.2484657497355341</v>
      </c>
    </row>
    <row r="4100" spans="1:6" ht="12.75">
      <c r="A4100" s="38" t="s">
        <v>2311</v>
      </c>
      <c r="B4100" s="108"/>
      <c r="C4100" s="108"/>
      <c r="D4100" s="108"/>
      <c r="E4100" s="17"/>
      <c r="F4100" s="14"/>
    </row>
    <row r="4101" spans="1:6" ht="12.75">
      <c r="A4101" s="17" t="s">
        <v>1290</v>
      </c>
      <c r="B4101" s="108">
        <v>233487700</v>
      </c>
      <c r="C4101" s="108"/>
      <c r="D4101" s="108">
        <v>63149800</v>
      </c>
      <c r="E4101" s="17"/>
      <c r="F4101" s="14">
        <f>SUM(D4101/B4101)</f>
        <v>0.27046306936082715</v>
      </c>
    </row>
    <row r="4102" spans="1:6" ht="12.75">
      <c r="A4102" s="38" t="s">
        <v>2311</v>
      </c>
      <c r="B4102" s="108"/>
      <c r="C4102" s="108"/>
      <c r="D4102" s="108"/>
      <c r="E4102" s="17"/>
      <c r="F4102" s="14"/>
    </row>
    <row r="4103" spans="1:6" ht="12.75">
      <c r="A4103" s="17" t="s">
        <v>2053</v>
      </c>
      <c r="B4103" s="108">
        <v>444428100</v>
      </c>
      <c r="C4103" s="108"/>
      <c r="D4103" s="108">
        <v>122332170</v>
      </c>
      <c r="E4103" s="17"/>
      <c r="F4103" s="14">
        <f>SUM(D4103/B4103)</f>
        <v>0.27525750509474983</v>
      </c>
    </row>
    <row r="4104" spans="1:6" ht="12.75">
      <c r="A4104" s="38" t="s">
        <v>2311</v>
      </c>
      <c r="B4104" s="108"/>
      <c r="C4104" s="108"/>
      <c r="D4104" s="108"/>
      <c r="E4104" s="17"/>
      <c r="F4104" s="14"/>
    </row>
    <row r="4105" spans="1:6" ht="12.75">
      <c r="A4105" s="17" t="s">
        <v>2049</v>
      </c>
      <c r="B4105" s="108">
        <v>463087700</v>
      </c>
      <c r="C4105" s="108"/>
      <c r="D4105" s="108">
        <v>117563540</v>
      </c>
      <c r="E4105" s="17"/>
      <c r="F4105" s="14">
        <f>SUM(D4105/B4105)</f>
        <v>0.2538688460090821</v>
      </c>
    </row>
    <row r="4106" spans="1:6" ht="12.75">
      <c r="A4106" s="38" t="s">
        <v>2311</v>
      </c>
      <c r="B4106" s="29"/>
      <c r="C4106" s="29"/>
      <c r="D4106" s="29"/>
      <c r="E4106" s="17"/>
      <c r="F4106" s="14"/>
    </row>
    <row r="4107" spans="1:6" ht="12.75">
      <c r="A4107" s="8" t="s">
        <v>2054</v>
      </c>
      <c r="B4107" s="35">
        <f>SUM(B4108:B4121)</f>
        <v>1300200000</v>
      </c>
      <c r="C4107" s="35"/>
      <c r="D4107" s="35">
        <f>SUM(D4108:D4121)</f>
        <v>1756773000</v>
      </c>
      <c r="E4107" s="35"/>
      <c r="F4107" s="10">
        <f aca="true" t="shared" si="140" ref="F4107:F4129">SUM(D4107/B4107)</f>
        <v>1.3511559760036917</v>
      </c>
    </row>
    <row r="4108" spans="1:6" ht="12.75">
      <c r="A4108" s="17" t="s">
        <v>2055</v>
      </c>
      <c r="B4108" s="108">
        <v>129335000</v>
      </c>
      <c r="C4108" s="108"/>
      <c r="D4108" s="108">
        <v>181171600</v>
      </c>
      <c r="E4108" s="17"/>
      <c r="F4108" s="14">
        <f t="shared" si="140"/>
        <v>1.400793288746279</v>
      </c>
    </row>
    <row r="4109" spans="1:6" ht="12.75">
      <c r="A4109" s="17" t="s">
        <v>2056</v>
      </c>
      <c r="B4109" s="108">
        <v>12316900</v>
      </c>
      <c r="C4109" s="108"/>
      <c r="D4109" s="108">
        <v>17819300</v>
      </c>
      <c r="E4109" s="17"/>
      <c r="F4109" s="14">
        <f t="shared" si="140"/>
        <v>1.4467357857902556</v>
      </c>
    </row>
    <row r="4110" spans="1:6" ht="12.75">
      <c r="A4110" s="17" t="s">
        <v>2487</v>
      </c>
      <c r="B4110" s="108">
        <v>70450200</v>
      </c>
      <c r="C4110" s="108"/>
      <c r="D4110" s="108">
        <v>88515100</v>
      </c>
      <c r="E4110" s="17"/>
      <c r="F4110" s="14">
        <f t="shared" si="140"/>
        <v>1.2564208476342154</v>
      </c>
    </row>
    <row r="4111" spans="1:6" ht="12.75">
      <c r="A4111" s="17" t="s">
        <v>2057</v>
      </c>
      <c r="B4111" s="108">
        <v>99684600</v>
      </c>
      <c r="C4111" s="108"/>
      <c r="D4111" s="108">
        <v>126954800</v>
      </c>
      <c r="E4111" s="17"/>
      <c r="F4111" s="14">
        <f t="shared" si="140"/>
        <v>1.2735648234531713</v>
      </c>
    </row>
    <row r="4112" spans="1:6" ht="12.75">
      <c r="A4112" s="17" t="s">
        <v>2058</v>
      </c>
      <c r="B4112" s="108">
        <v>248615200</v>
      </c>
      <c r="C4112" s="108"/>
      <c r="D4112" s="108">
        <v>328852700</v>
      </c>
      <c r="E4112" s="17"/>
      <c r="F4112" s="14">
        <f t="shared" si="140"/>
        <v>1.3227377087161203</v>
      </c>
    </row>
    <row r="4113" spans="1:6" ht="12.75">
      <c r="A4113" s="17" t="s">
        <v>2059</v>
      </c>
      <c r="B4113" s="108">
        <v>75848900</v>
      </c>
      <c r="C4113" s="108"/>
      <c r="D4113" s="108">
        <v>111018400</v>
      </c>
      <c r="E4113" s="17"/>
      <c r="F4113" s="14">
        <f t="shared" si="140"/>
        <v>1.463678444908232</v>
      </c>
    </row>
    <row r="4114" spans="1:6" ht="12.75">
      <c r="A4114" s="17" t="s">
        <v>2060</v>
      </c>
      <c r="B4114" s="108">
        <v>170237000</v>
      </c>
      <c r="C4114" s="108"/>
      <c r="D4114" s="108">
        <v>259233900</v>
      </c>
      <c r="E4114" s="17"/>
      <c r="F4114" s="14">
        <f t="shared" si="140"/>
        <v>1.5227823563620129</v>
      </c>
    </row>
    <row r="4115" spans="1:6" ht="12.75">
      <c r="A4115" s="17" t="s">
        <v>355</v>
      </c>
      <c r="B4115" s="108">
        <v>60570200</v>
      </c>
      <c r="C4115" s="108"/>
      <c r="D4115" s="108">
        <v>74419500</v>
      </c>
      <c r="E4115" s="17"/>
      <c r="F4115" s="14">
        <f t="shared" si="140"/>
        <v>1.228648741460322</v>
      </c>
    </row>
    <row r="4116" spans="1:6" ht="12.75">
      <c r="A4116" s="17" t="s">
        <v>356</v>
      </c>
      <c r="B4116" s="108">
        <v>79247000</v>
      </c>
      <c r="C4116" s="108"/>
      <c r="D4116" s="108">
        <v>100193000</v>
      </c>
      <c r="E4116" s="17"/>
      <c r="F4116" s="14">
        <f t="shared" si="140"/>
        <v>1.2643128446502707</v>
      </c>
    </row>
    <row r="4117" spans="1:6" ht="12.75">
      <c r="A4117" s="17" t="s">
        <v>357</v>
      </c>
      <c r="B4117" s="108">
        <v>50227600</v>
      </c>
      <c r="C4117" s="108"/>
      <c r="D4117" s="108">
        <v>68316700</v>
      </c>
      <c r="E4117" s="17"/>
      <c r="F4117" s="14">
        <f t="shared" si="140"/>
        <v>1.3601426307448494</v>
      </c>
    </row>
    <row r="4118" spans="1:6" ht="12.75">
      <c r="A4118" s="17" t="s">
        <v>358</v>
      </c>
      <c r="B4118" s="108">
        <v>119051100</v>
      </c>
      <c r="C4118" s="108"/>
      <c r="D4118" s="108">
        <v>169568400</v>
      </c>
      <c r="E4118" s="17"/>
      <c r="F4118" s="14">
        <f t="shared" si="140"/>
        <v>1.4243329125056383</v>
      </c>
    </row>
    <row r="4119" spans="1:6" ht="12.75">
      <c r="A4119" s="17" t="s">
        <v>359</v>
      </c>
      <c r="B4119" s="108">
        <v>8685100</v>
      </c>
      <c r="C4119" s="108"/>
      <c r="D4119" s="108">
        <v>11574800</v>
      </c>
      <c r="E4119" s="17"/>
      <c r="F4119" s="14">
        <f t="shared" si="140"/>
        <v>1.332719254815719</v>
      </c>
    </row>
    <row r="4120" spans="1:6" ht="12.75">
      <c r="A4120" s="17" t="s">
        <v>1047</v>
      </c>
      <c r="B4120" s="108">
        <v>48587300</v>
      </c>
      <c r="C4120" s="108"/>
      <c r="D4120" s="108">
        <v>58834900</v>
      </c>
      <c r="E4120" s="17"/>
      <c r="F4120" s="14">
        <f t="shared" si="140"/>
        <v>1.2109110817024202</v>
      </c>
    </row>
    <row r="4121" spans="1:6" ht="12.75">
      <c r="A4121" s="17" t="s">
        <v>2051</v>
      </c>
      <c r="B4121" s="108">
        <v>127343900</v>
      </c>
      <c r="C4121" s="108"/>
      <c r="D4121" s="108">
        <v>160299900</v>
      </c>
      <c r="E4121" s="17"/>
      <c r="F4121" s="14">
        <f t="shared" si="140"/>
        <v>1.2587952779834763</v>
      </c>
    </row>
    <row r="4122" spans="1:6" ht="12.75">
      <c r="A4122" s="8" t="s">
        <v>360</v>
      </c>
      <c r="B4122" s="35">
        <f>SUM(B4123:B4129)</f>
        <v>1014459400</v>
      </c>
      <c r="C4122" s="35"/>
      <c r="D4122" s="35">
        <f>SUM(D4123:D4129)</f>
        <v>1387939320</v>
      </c>
      <c r="E4122" s="35"/>
      <c r="F4122" s="10">
        <f t="shared" si="140"/>
        <v>1.3681565965084457</v>
      </c>
    </row>
    <row r="4123" spans="1:6" ht="12.75">
      <c r="A4123" s="17" t="s">
        <v>361</v>
      </c>
      <c r="B4123" s="108">
        <v>43544700</v>
      </c>
      <c r="C4123" s="108"/>
      <c r="D4123" s="108">
        <v>57225800</v>
      </c>
      <c r="E4123" s="17"/>
      <c r="F4123" s="14">
        <f t="shared" si="140"/>
        <v>1.3141851936056512</v>
      </c>
    </row>
    <row r="4124" spans="1:6" ht="12.75">
      <c r="A4124" s="17" t="s">
        <v>1866</v>
      </c>
      <c r="B4124" s="108">
        <v>76111000</v>
      </c>
      <c r="C4124" s="108"/>
      <c r="D4124" s="108">
        <v>108257700</v>
      </c>
      <c r="E4124" s="17"/>
      <c r="F4124" s="14">
        <f t="shared" si="140"/>
        <v>1.422366018052581</v>
      </c>
    </row>
    <row r="4125" spans="1:6" ht="12.75">
      <c r="A4125" s="17" t="s">
        <v>1184</v>
      </c>
      <c r="B4125" s="108">
        <v>352336800</v>
      </c>
      <c r="C4125" s="108"/>
      <c r="D4125" s="108">
        <v>501652800</v>
      </c>
      <c r="E4125" s="17"/>
      <c r="F4125" s="14">
        <f t="shared" si="140"/>
        <v>1.4237876940472867</v>
      </c>
    </row>
    <row r="4126" spans="1:6" ht="12.75">
      <c r="A4126" s="17" t="s">
        <v>2871</v>
      </c>
      <c r="B4126" s="108">
        <v>309582900</v>
      </c>
      <c r="C4126" s="108"/>
      <c r="D4126" s="108">
        <v>427193700</v>
      </c>
      <c r="E4126" s="17"/>
      <c r="F4126" s="14">
        <f t="shared" si="140"/>
        <v>1.379900827855802</v>
      </c>
    </row>
    <row r="4127" spans="1:6" ht="12.75">
      <c r="A4127" s="17" t="s">
        <v>362</v>
      </c>
      <c r="B4127" s="108">
        <v>81499300</v>
      </c>
      <c r="C4127" s="108"/>
      <c r="D4127" s="108">
        <v>112284300</v>
      </c>
      <c r="E4127" s="17"/>
      <c r="F4127" s="14">
        <f t="shared" si="140"/>
        <v>1.3777333056848342</v>
      </c>
    </row>
    <row r="4128" spans="1:6" ht="12.75">
      <c r="A4128" s="17" t="s">
        <v>363</v>
      </c>
      <c r="B4128" s="108">
        <v>107917400</v>
      </c>
      <c r="C4128" s="108"/>
      <c r="D4128" s="108">
        <v>116275300</v>
      </c>
      <c r="E4128" s="17"/>
      <c r="F4128" s="14">
        <f t="shared" si="140"/>
        <v>1.0774471957256198</v>
      </c>
    </row>
    <row r="4129" spans="1:6" ht="12.75">
      <c r="A4129" s="17" t="s">
        <v>364</v>
      </c>
      <c r="B4129" s="108">
        <v>43467300</v>
      </c>
      <c r="C4129" s="108"/>
      <c r="D4129" s="108">
        <v>65049720</v>
      </c>
      <c r="E4129" s="17"/>
      <c r="F4129" s="14">
        <f t="shared" si="140"/>
        <v>1.4965208329019746</v>
      </c>
    </row>
    <row r="4130" spans="1:6" ht="12.75">
      <c r="A4130" s="17"/>
      <c r="B4130" s="29"/>
      <c r="C4130" s="29"/>
      <c r="D4130" s="29"/>
      <c r="E4130" s="17"/>
      <c r="F4130" s="14"/>
    </row>
    <row r="4131" spans="1:6" ht="12.75">
      <c r="A4131" s="17"/>
      <c r="B4131" s="17"/>
      <c r="C4131" s="17"/>
      <c r="D4131" s="17"/>
      <c r="E4131" s="17"/>
      <c r="F4131" s="14"/>
    </row>
    <row r="4132" spans="1:6" ht="15.75">
      <c r="A4132" s="22" t="s">
        <v>2015</v>
      </c>
      <c r="B4132" s="35">
        <f>+B4093+B4107+B4122</f>
        <v>4622366000</v>
      </c>
      <c r="C4132" s="35"/>
      <c r="D4132" s="35">
        <f>+D4093+D4107+D4122</f>
        <v>4605015090</v>
      </c>
      <c r="E4132" s="35"/>
      <c r="F4132" s="10">
        <f>SUM(D4132/B4132)</f>
        <v>0.9962463141170561</v>
      </c>
    </row>
    <row r="4133" ht="15.75">
      <c r="A4133" s="22"/>
    </row>
    <row r="4135" spans="1:6" ht="12.75">
      <c r="A4135" s="17" t="s">
        <v>365</v>
      </c>
      <c r="B4135" s="17" t="s">
        <v>366</v>
      </c>
      <c r="C4135" s="17"/>
      <c r="D4135" s="36"/>
      <c r="E4135" s="128" t="s">
        <v>379</v>
      </c>
      <c r="F4135" s="128"/>
    </row>
    <row r="4136" spans="1:6" ht="12.75">
      <c r="A4136" s="17" t="s">
        <v>2083</v>
      </c>
      <c r="B4136" s="17" t="s">
        <v>140</v>
      </c>
      <c r="C4136" s="17"/>
      <c r="D4136" s="17"/>
      <c r="E4136" s="127" t="s">
        <v>378</v>
      </c>
      <c r="F4136" s="127"/>
    </row>
    <row r="4137" spans="1:6" ht="12.75">
      <c r="A4137" s="17" t="s">
        <v>386</v>
      </c>
      <c r="B4137" s="17" t="s">
        <v>140</v>
      </c>
      <c r="C4137" s="17"/>
      <c r="D4137" s="17"/>
      <c r="E4137" s="127" t="s">
        <v>378</v>
      </c>
      <c r="F4137" s="127"/>
    </row>
    <row r="4138" spans="1:6" ht="12.75">
      <c r="A4138" s="17" t="s">
        <v>387</v>
      </c>
      <c r="B4138" s="17" t="s">
        <v>1496</v>
      </c>
      <c r="C4138" s="17"/>
      <c r="D4138" s="17"/>
      <c r="E4138" s="125" t="s">
        <v>385</v>
      </c>
      <c r="F4138" s="125"/>
    </row>
    <row r="4139" spans="1:6" ht="12.75">
      <c r="A4139" s="43" t="s">
        <v>388</v>
      </c>
      <c r="B4139" s="44"/>
      <c r="C4139" s="44"/>
      <c r="D4139" s="44"/>
      <c r="E4139" s="44"/>
      <c r="F4139" s="45"/>
    </row>
    <row r="4140" spans="1:6" ht="12.75">
      <c r="A4140" s="46"/>
      <c r="B4140" s="11"/>
      <c r="C4140" s="11"/>
      <c r="D4140" s="11"/>
      <c r="E4140" s="11"/>
      <c r="F4140" s="42"/>
    </row>
    <row r="4141" spans="1:6" ht="12.75">
      <c r="A4141" s="19" t="s">
        <v>977</v>
      </c>
      <c r="B4141" s="5">
        <v>2005</v>
      </c>
      <c r="C4141" s="5" t="s">
        <v>978</v>
      </c>
      <c r="D4141" s="5">
        <v>2005</v>
      </c>
      <c r="E4141" s="19"/>
      <c r="F4141" s="47"/>
    </row>
    <row r="4142" spans="1:6" ht="13.5" thickBot="1">
      <c r="A4142" s="48" t="s">
        <v>979</v>
      </c>
      <c r="B4142" s="49" t="s">
        <v>980</v>
      </c>
      <c r="C4142" s="48"/>
      <c r="D4142" s="48" t="s">
        <v>981</v>
      </c>
      <c r="E4142" s="48"/>
      <c r="F4142" s="50" t="s">
        <v>982</v>
      </c>
    </row>
    <row r="4143" spans="1:6" ht="12.75">
      <c r="A4143" s="11"/>
      <c r="B4143" s="13"/>
      <c r="C4143" s="13"/>
      <c r="D4143" s="13"/>
      <c r="E4143" s="11"/>
      <c r="F4143" s="42"/>
    </row>
    <row r="4144" spans="1:6" ht="12.75">
      <c r="A4144" s="8" t="s">
        <v>389</v>
      </c>
      <c r="B4144" s="35">
        <f>SUM(B4145:B4151)</f>
        <v>684587000</v>
      </c>
      <c r="C4144" s="35"/>
      <c r="D4144" s="35">
        <f>SUM(D4145:D4151)</f>
        <v>297391130</v>
      </c>
      <c r="E4144" s="35"/>
      <c r="F4144" s="10">
        <f>SUM(D4144/B4144)</f>
        <v>0.4344095491150139</v>
      </c>
    </row>
    <row r="4145" spans="1:6" ht="12.75">
      <c r="A4145" s="17" t="s">
        <v>390</v>
      </c>
      <c r="B4145" s="108">
        <v>43729600</v>
      </c>
      <c r="C4145" s="108"/>
      <c r="D4145" s="108">
        <v>13721300</v>
      </c>
      <c r="E4145" s="17"/>
      <c r="F4145" s="14">
        <f>SUM(D4145/B4145)</f>
        <v>0.31377602356298706</v>
      </c>
    </row>
    <row r="4146" spans="1:6" ht="12.75">
      <c r="A4146" s="17" t="s">
        <v>391</v>
      </c>
      <c r="B4146" s="108">
        <v>506537300</v>
      </c>
      <c r="C4146" s="108"/>
      <c r="D4146" s="108">
        <v>129468020</v>
      </c>
      <c r="E4146" s="17"/>
      <c r="F4146" s="14">
        <f>SUM(D4146/B4146)</f>
        <v>0.25559424745226067</v>
      </c>
    </row>
    <row r="4147" spans="1:6" ht="12.75">
      <c r="A4147" s="17" t="s">
        <v>392</v>
      </c>
      <c r="B4147" s="108">
        <v>17526900</v>
      </c>
      <c r="C4147" s="108"/>
      <c r="D4147" s="108">
        <v>22237160</v>
      </c>
      <c r="E4147" s="17"/>
      <c r="F4147" s="14">
        <f>SUM(D4147/B4147)</f>
        <v>1.2687446154197262</v>
      </c>
    </row>
    <row r="4148" spans="1:6" ht="12.75">
      <c r="A4148" s="38" t="s">
        <v>393</v>
      </c>
      <c r="B4148" s="108"/>
      <c r="C4148" s="108"/>
      <c r="D4148" s="108"/>
      <c r="E4148" s="17"/>
      <c r="F4148" s="14"/>
    </row>
    <row r="4149" spans="1:6" ht="12.75">
      <c r="A4149" s="17" t="s">
        <v>394</v>
      </c>
      <c r="B4149" s="108">
        <v>9161600</v>
      </c>
      <c r="C4149" s="108"/>
      <c r="D4149" s="108">
        <v>12067190</v>
      </c>
      <c r="E4149" s="17"/>
      <c r="F4149" s="14">
        <f>SUM(D4149/B4149)</f>
        <v>1.3171487513098148</v>
      </c>
    </row>
    <row r="4150" spans="1:6" ht="12.75">
      <c r="A4150" s="38" t="s">
        <v>393</v>
      </c>
      <c r="B4150" s="108"/>
      <c r="C4150" s="108"/>
      <c r="D4150" s="108"/>
      <c r="E4150" s="17"/>
      <c r="F4150" s="14"/>
    </row>
    <row r="4151" spans="1:6" ht="12.75">
      <c r="A4151" s="17" t="s">
        <v>2086</v>
      </c>
      <c r="B4151" s="108">
        <v>107631600</v>
      </c>
      <c r="C4151" s="108"/>
      <c r="D4151" s="108">
        <v>119897460</v>
      </c>
      <c r="E4151" s="17"/>
      <c r="F4151" s="14">
        <f>SUM(D4151/B4151)</f>
        <v>1.1139615131615621</v>
      </c>
    </row>
    <row r="4152" spans="1:6" ht="12.75">
      <c r="A4152" s="38" t="s">
        <v>393</v>
      </c>
      <c r="B4152" s="29"/>
      <c r="C4152" s="29"/>
      <c r="D4152" s="29"/>
      <c r="E4152" s="17"/>
      <c r="F4152" s="14"/>
    </row>
    <row r="4153" spans="1:6" ht="12.75">
      <c r="A4153" s="8" t="s">
        <v>395</v>
      </c>
      <c r="B4153" s="35">
        <f>SUM(B4154:B4155)</f>
        <v>565749500</v>
      </c>
      <c r="C4153" s="35"/>
      <c r="D4153" s="35">
        <f>SUM(D4154:D4155)</f>
        <v>149925470</v>
      </c>
      <c r="E4153" s="35"/>
      <c r="F4153" s="10">
        <f aca="true" t="shared" si="141" ref="F4153:F4184">SUM(D4153/B4153)</f>
        <v>0.2650032744173879</v>
      </c>
    </row>
    <row r="4154" spans="1:6" ht="12.75">
      <c r="A4154" s="17" t="s">
        <v>396</v>
      </c>
      <c r="B4154" s="108">
        <v>444803200</v>
      </c>
      <c r="C4154" s="108"/>
      <c r="D4154" s="108">
        <v>119270850</v>
      </c>
      <c r="E4154" s="17"/>
      <c r="F4154" s="14">
        <f t="shared" si="141"/>
        <v>0.26814296749663674</v>
      </c>
    </row>
    <row r="4155" spans="1:6" ht="12.75">
      <c r="A4155" s="17" t="s">
        <v>397</v>
      </c>
      <c r="B4155" s="108">
        <v>120946300</v>
      </c>
      <c r="C4155" s="108"/>
      <c r="D4155" s="108">
        <v>30654620</v>
      </c>
      <c r="E4155" s="17"/>
      <c r="F4155" s="14">
        <f t="shared" si="141"/>
        <v>0.25345645133418715</v>
      </c>
    </row>
    <row r="4156" spans="1:6" ht="12.75">
      <c r="A4156" s="8" t="s">
        <v>398</v>
      </c>
      <c r="B4156" s="35">
        <f>SUM(B4157:B4159)</f>
        <v>532491100</v>
      </c>
      <c r="C4156" s="35"/>
      <c r="D4156" s="35">
        <f>SUM(D4157:D4159)</f>
        <v>135938220</v>
      </c>
      <c r="E4156" s="35"/>
      <c r="F4156" s="10">
        <f t="shared" si="141"/>
        <v>0.2552873090273246</v>
      </c>
    </row>
    <row r="4157" spans="1:6" ht="12.75">
      <c r="A4157" s="17" t="s">
        <v>399</v>
      </c>
      <c r="B4157" s="108">
        <v>58502600</v>
      </c>
      <c r="C4157" s="108"/>
      <c r="D4157" s="108">
        <v>13285240</v>
      </c>
      <c r="E4157" s="17"/>
      <c r="F4157" s="14">
        <f t="shared" si="141"/>
        <v>0.22708802685692603</v>
      </c>
    </row>
    <row r="4158" spans="1:6" ht="12.75">
      <c r="A4158" s="17" t="s">
        <v>568</v>
      </c>
      <c r="B4158" s="108">
        <v>453809000</v>
      </c>
      <c r="C4158" s="108"/>
      <c r="D4158" s="108">
        <v>117167360</v>
      </c>
      <c r="E4158" s="17"/>
      <c r="F4158" s="14">
        <f t="shared" si="141"/>
        <v>0.25818650577665936</v>
      </c>
    </row>
    <row r="4159" spans="1:6" ht="12.75">
      <c r="A4159" s="17" t="s">
        <v>400</v>
      </c>
      <c r="B4159" s="108">
        <v>20179500</v>
      </c>
      <c r="C4159" s="108"/>
      <c r="D4159" s="108">
        <v>5485620</v>
      </c>
      <c r="E4159" s="17"/>
      <c r="F4159" s="14">
        <f t="shared" si="141"/>
        <v>0.27184122500557495</v>
      </c>
    </row>
    <row r="4160" spans="1:6" ht="12.75">
      <c r="A4160" s="8" t="s">
        <v>401</v>
      </c>
      <c r="B4160" s="35">
        <f>SUM(B4161:B4163)</f>
        <v>1342950800</v>
      </c>
      <c r="C4160" s="35"/>
      <c r="D4160" s="35">
        <f>SUM(D4161:D4163)</f>
        <v>323933860</v>
      </c>
      <c r="E4160" s="35"/>
      <c r="F4160" s="10">
        <f t="shared" si="141"/>
        <v>0.24121051940249785</v>
      </c>
    </row>
    <row r="4161" spans="1:6" ht="12.75">
      <c r="A4161" s="17" t="s">
        <v>402</v>
      </c>
      <c r="B4161" s="108">
        <v>70080800</v>
      </c>
      <c r="C4161" s="108"/>
      <c r="D4161" s="108">
        <v>17434360</v>
      </c>
      <c r="E4161" s="17"/>
      <c r="F4161" s="14">
        <f t="shared" si="141"/>
        <v>0.24877512813780664</v>
      </c>
    </row>
    <row r="4162" spans="1:6" ht="12.75">
      <c r="A4162" s="17" t="s">
        <v>403</v>
      </c>
      <c r="B4162" s="108">
        <v>23468400</v>
      </c>
      <c r="C4162" s="108"/>
      <c r="D4162" s="108">
        <v>4733070</v>
      </c>
      <c r="E4162" s="17"/>
      <c r="F4162" s="14">
        <f t="shared" si="141"/>
        <v>0.20167842716163012</v>
      </c>
    </row>
    <row r="4163" spans="1:6" ht="12.75">
      <c r="A4163" s="17" t="s">
        <v>404</v>
      </c>
      <c r="B4163" s="108">
        <v>1249401600</v>
      </c>
      <c r="C4163" s="108"/>
      <c r="D4163" s="108">
        <v>301766430</v>
      </c>
      <c r="E4163" s="17"/>
      <c r="F4163" s="14">
        <f t="shared" si="141"/>
        <v>0.24152876865212916</v>
      </c>
    </row>
    <row r="4164" spans="1:6" ht="12.75">
      <c r="A4164" s="8" t="s">
        <v>405</v>
      </c>
      <c r="B4164" s="35">
        <f>SUM(B4165:B4167)</f>
        <v>1261681600</v>
      </c>
      <c r="C4164" s="35"/>
      <c r="D4164" s="35">
        <f>SUM(D4165:D4167)</f>
        <v>327541690</v>
      </c>
      <c r="E4164" s="35"/>
      <c r="F4164" s="10">
        <f t="shared" si="141"/>
        <v>0.25960724956280573</v>
      </c>
    </row>
    <row r="4165" spans="1:6" ht="12.75">
      <c r="A4165" s="17" t="s">
        <v>406</v>
      </c>
      <c r="B4165" s="108">
        <v>262656600</v>
      </c>
      <c r="C4165" s="108"/>
      <c r="D4165" s="108">
        <v>68428770</v>
      </c>
      <c r="E4165" s="17"/>
      <c r="F4165" s="14">
        <f t="shared" si="141"/>
        <v>0.26052560643821626</v>
      </c>
    </row>
    <row r="4166" spans="1:6" ht="12.75">
      <c r="A4166" s="17" t="s">
        <v>407</v>
      </c>
      <c r="B4166" s="108">
        <v>990957300</v>
      </c>
      <c r="C4166" s="108"/>
      <c r="D4166" s="108">
        <v>257252430</v>
      </c>
      <c r="E4166" s="17"/>
      <c r="F4166" s="14">
        <f t="shared" si="141"/>
        <v>0.2595999141436266</v>
      </c>
    </row>
    <row r="4167" spans="1:6" ht="12.75">
      <c r="A4167" s="17" t="s">
        <v>408</v>
      </c>
      <c r="B4167" s="108">
        <v>8067700</v>
      </c>
      <c r="C4167" s="108"/>
      <c r="D4167" s="108">
        <v>1860490</v>
      </c>
      <c r="E4167" s="17"/>
      <c r="F4167" s="14">
        <f t="shared" si="141"/>
        <v>0.23060971528440571</v>
      </c>
    </row>
    <row r="4168" spans="1:6" ht="12.75">
      <c r="A4168" s="8" t="s">
        <v>2100</v>
      </c>
      <c r="B4168" s="35">
        <f>SUM(B4169:B4173)</f>
        <v>882957500</v>
      </c>
      <c r="C4168" s="35"/>
      <c r="D4168" s="35">
        <f>SUM(D4169:D4173)</f>
        <v>232715930</v>
      </c>
      <c r="E4168" s="35"/>
      <c r="F4168" s="10">
        <f t="shared" si="141"/>
        <v>0.26356413530662576</v>
      </c>
    </row>
    <row r="4169" spans="1:6" ht="12.75">
      <c r="A4169" s="17" t="s">
        <v>402</v>
      </c>
      <c r="B4169" s="108">
        <v>26339300</v>
      </c>
      <c r="C4169" s="108"/>
      <c r="D4169" s="108">
        <v>6613740</v>
      </c>
      <c r="E4169" s="17"/>
      <c r="F4169" s="14">
        <f t="shared" si="141"/>
        <v>0.25109778923509735</v>
      </c>
    </row>
    <row r="4170" spans="1:6" ht="12.75">
      <c r="A4170" s="17" t="s">
        <v>2101</v>
      </c>
      <c r="B4170" s="108">
        <v>412945700</v>
      </c>
      <c r="C4170" s="108"/>
      <c r="D4170" s="108">
        <v>121846850</v>
      </c>
      <c r="E4170" s="17"/>
      <c r="F4170" s="14">
        <f t="shared" si="141"/>
        <v>0.29506748708123126</v>
      </c>
    </row>
    <row r="4171" spans="1:6" ht="12.75">
      <c r="A4171" s="17" t="s">
        <v>2871</v>
      </c>
      <c r="B4171" s="108">
        <v>307457900</v>
      </c>
      <c r="C4171" s="108"/>
      <c r="D4171" s="108">
        <v>68537990</v>
      </c>
      <c r="E4171" s="17"/>
      <c r="F4171" s="14">
        <f t="shared" si="141"/>
        <v>0.22291829222797657</v>
      </c>
    </row>
    <row r="4172" spans="1:6" ht="12.75">
      <c r="A4172" s="17" t="s">
        <v>2102</v>
      </c>
      <c r="B4172" s="108">
        <v>75818300</v>
      </c>
      <c r="C4172" s="108"/>
      <c r="D4172" s="108">
        <v>20179460</v>
      </c>
      <c r="E4172" s="17"/>
      <c r="F4172" s="14">
        <f t="shared" si="141"/>
        <v>0.2661555323714723</v>
      </c>
    </row>
    <row r="4173" spans="1:6" ht="12.75">
      <c r="A4173" s="17" t="s">
        <v>2103</v>
      </c>
      <c r="B4173" s="108">
        <v>60396300</v>
      </c>
      <c r="C4173" s="108"/>
      <c r="D4173" s="108">
        <v>15537890</v>
      </c>
      <c r="E4173" s="17"/>
      <c r="F4173" s="14">
        <f t="shared" si="141"/>
        <v>0.25726559408440586</v>
      </c>
    </row>
    <row r="4174" spans="1:6" ht="12.75">
      <c r="A4174" s="8" t="s">
        <v>2104</v>
      </c>
      <c r="B4174" s="35">
        <f>SUM(B4175:B4183)</f>
        <v>2275962500</v>
      </c>
      <c r="C4174" s="35"/>
      <c r="D4174" s="35">
        <f>SUM(D4175:D4183)</f>
        <v>584288820</v>
      </c>
      <c r="E4174" s="35"/>
      <c r="F4174" s="10">
        <f t="shared" si="141"/>
        <v>0.25672163754894906</v>
      </c>
    </row>
    <row r="4175" spans="1:6" ht="12.75">
      <c r="A4175" s="17" t="s">
        <v>2105</v>
      </c>
      <c r="B4175" s="108">
        <v>10190400</v>
      </c>
      <c r="C4175" s="108"/>
      <c r="D4175" s="108">
        <v>2317910</v>
      </c>
      <c r="E4175" s="17"/>
      <c r="F4175" s="14">
        <f t="shared" si="141"/>
        <v>0.2274601585806249</v>
      </c>
    </row>
    <row r="4176" spans="1:6" ht="12.75">
      <c r="A4176" s="17" t="s">
        <v>2101</v>
      </c>
      <c r="B4176" s="108">
        <v>29209000</v>
      </c>
      <c r="C4176" s="108"/>
      <c r="D4176" s="108">
        <v>8895290</v>
      </c>
      <c r="E4176" s="17"/>
      <c r="F4176" s="14">
        <f t="shared" si="141"/>
        <v>0.3045393543086035</v>
      </c>
    </row>
    <row r="4177" spans="1:6" ht="12.75">
      <c r="A4177" s="17" t="s">
        <v>2229</v>
      </c>
      <c r="B4177" s="108">
        <v>1987962200</v>
      </c>
      <c r="C4177" s="108"/>
      <c r="D4177" s="108">
        <v>507013480</v>
      </c>
      <c r="E4177" s="17"/>
      <c r="F4177" s="14">
        <f t="shared" si="141"/>
        <v>0.2550418111571739</v>
      </c>
    </row>
    <row r="4178" spans="1:6" ht="12.75">
      <c r="A4178" s="17" t="s">
        <v>2106</v>
      </c>
      <c r="B4178" s="108">
        <v>8288700</v>
      </c>
      <c r="C4178" s="108"/>
      <c r="D4178" s="108">
        <v>1712950</v>
      </c>
      <c r="E4178" s="17"/>
      <c r="F4178" s="14">
        <f t="shared" si="141"/>
        <v>0.2066608756499813</v>
      </c>
    </row>
    <row r="4179" spans="1:6" ht="12.75">
      <c r="A4179" s="17" t="s">
        <v>2107</v>
      </c>
      <c r="B4179" s="108">
        <v>1102700</v>
      </c>
      <c r="C4179" s="108"/>
      <c r="D4179" s="108">
        <v>494950</v>
      </c>
      <c r="E4179" s="17"/>
      <c r="F4179" s="14">
        <f t="shared" si="141"/>
        <v>0.44885281581572506</v>
      </c>
    </row>
    <row r="4180" spans="1:6" ht="12.75">
      <c r="A4180" s="17" t="s">
        <v>2108</v>
      </c>
      <c r="B4180" s="108">
        <v>19401700</v>
      </c>
      <c r="C4180" s="108"/>
      <c r="D4180" s="108">
        <v>4891680</v>
      </c>
      <c r="E4180" s="17"/>
      <c r="F4180" s="14">
        <f t="shared" si="141"/>
        <v>0.25212636006123174</v>
      </c>
    </row>
    <row r="4181" spans="1:6" ht="12.75">
      <c r="A4181" s="17" t="s">
        <v>2109</v>
      </c>
      <c r="B4181" s="108">
        <v>102731400</v>
      </c>
      <c r="C4181" s="108"/>
      <c r="D4181" s="108">
        <v>31896600</v>
      </c>
      <c r="E4181" s="17"/>
      <c r="F4181" s="14">
        <f t="shared" si="141"/>
        <v>0.31048540173695677</v>
      </c>
    </row>
    <row r="4182" spans="1:6" ht="12.75">
      <c r="A4182" s="17" t="s">
        <v>2102</v>
      </c>
      <c r="B4182" s="108">
        <v>523200</v>
      </c>
      <c r="C4182" s="108"/>
      <c r="D4182" s="108">
        <v>125910</v>
      </c>
      <c r="E4182" s="17"/>
      <c r="F4182" s="14">
        <f t="shared" si="141"/>
        <v>0.24065366972477065</v>
      </c>
    </row>
    <row r="4183" spans="1:6" ht="12.75">
      <c r="A4183" s="17" t="s">
        <v>2110</v>
      </c>
      <c r="B4183" s="108">
        <v>116553200</v>
      </c>
      <c r="C4183" s="108"/>
      <c r="D4183" s="108">
        <v>26940050</v>
      </c>
      <c r="E4183" s="17"/>
      <c r="F4183" s="14">
        <f t="shared" si="141"/>
        <v>0.23113951397301832</v>
      </c>
    </row>
    <row r="4184" spans="1:6" ht="12.75">
      <c r="A4184" s="8" t="s">
        <v>2111</v>
      </c>
      <c r="B4184" s="110">
        <v>201473300</v>
      </c>
      <c r="C4184" s="110"/>
      <c r="D4184" s="110">
        <v>62276815</v>
      </c>
      <c r="E4184" s="35"/>
      <c r="F4184" s="10">
        <f t="shared" si="141"/>
        <v>0.30910703800453954</v>
      </c>
    </row>
    <row r="4185" spans="2:4" ht="12.75">
      <c r="B4185" s="108"/>
      <c r="C4185" s="103"/>
      <c r="D4185" s="108"/>
    </row>
    <row r="4186" spans="1:6" ht="12.75">
      <c r="A4186" s="17"/>
      <c r="B4186" s="29"/>
      <c r="C4186" s="29"/>
      <c r="D4186" s="29"/>
      <c r="E4186" s="17"/>
      <c r="F4186" s="31"/>
    </row>
    <row r="4187" spans="1:6" ht="12.75">
      <c r="A4187" s="43" t="s">
        <v>388</v>
      </c>
      <c r="B4187" s="44"/>
      <c r="C4187" s="44"/>
      <c r="D4187" s="44"/>
      <c r="E4187" s="44"/>
      <c r="F4187" s="45"/>
    </row>
    <row r="4188" spans="1:6" ht="12.75">
      <c r="A4188" s="46"/>
      <c r="B4188" s="11"/>
      <c r="C4188" s="11"/>
      <c r="D4188" s="11"/>
      <c r="E4188" s="11"/>
      <c r="F4188" s="42"/>
    </row>
    <row r="4189" spans="1:6" ht="12.75">
      <c r="A4189" s="19" t="s">
        <v>977</v>
      </c>
      <c r="B4189" s="5">
        <v>2005</v>
      </c>
      <c r="C4189" s="5" t="s">
        <v>978</v>
      </c>
      <c r="D4189" s="5">
        <v>2005</v>
      </c>
      <c r="E4189" s="19"/>
      <c r="F4189" s="47"/>
    </row>
    <row r="4190" spans="1:6" ht="13.5" thickBot="1">
      <c r="A4190" s="48" t="s">
        <v>979</v>
      </c>
      <c r="B4190" s="49" t="s">
        <v>980</v>
      </c>
      <c r="C4190" s="48"/>
      <c r="D4190" s="48" t="s">
        <v>981</v>
      </c>
      <c r="E4190" s="48"/>
      <c r="F4190" s="50" t="s">
        <v>982</v>
      </c>
    </row>
    <row r="4191" spans="1:6" ht="12.75">
      <c r="A4191" s="11"/>
      <c r="B4191" s="13"/>
      <c r="C4191" s="13"/>
      <c r="D4191" s="13"/>
      <c r="E4191" s="11"/>
      <c r="F4191" s="42"/>
    </row>
    <row r="4192" spans="1:6" ht="12.75">
      <c r="A4192" s="8" t="s">
        <v>2112</v>
      </c>
      <c r="B4192" s="35">
        <f>SUM(B4193:B4201)</f>
        <v>981166700</v>
      </c>
      <c r="C4192" s="35"/>
      <c r="D4192" s="35">
        <f>SUM(D4193:D4201)</f>
        <v>254012394</v>
      </c>
      <c r="E4192" s="35"/>
      <c r="F4192" s="10">
        <f aca="true" t="shared" si="142" ref="F4192:F4201">SUM(D4192/B4192)</f>
        <v>0.2588881114697431</v>
      </c>
    </row>
    <row r="4193" spans="1:6" ht="12.75">
      <c r="A4193" s="17" t="s">
        <v>2640</v>
      </c>
      <c r="B4193" s="119">
        <v>353688600</v>
      </c>
      <c r="C4193" s="119"/>
      <c r="D4193" s="119">
        <v>82433740</v>
      </c>
      <c r="E4193" s="61"/>
      <c r="F4193" s="14">
        <f t="shared" si="142"/>
        <v>0.2330686937605566</v>
      </c>
    </row>
    <row r="4194" spans="1:6" ht="12.75">
      <c r="A4194" s="17" t="s">
        <v>2113</v>
      </c>
      <c r="B4194" s="119">
        <v>26057800</v>
      </c>
      <c r="C4194" s="119"/>
      <c r="D4194" s="119">
        <v>7276460</v>
      </c>
      <c r="E4194" s="61"/>
      <c r="F4194" s="14">
        <f t="shared" si="142"/>
        <v>0.27924306733492466</v>
      </c>
    </row>
    <row r="4195" spans="1:6" ht="12.75">
      <c r="A4195" s="17" t="s">
        <v>943</v>
      </c>
      <c r="B4195" s="119">
        <v>84909600</v>
      </c>
      <c r="C4195" s="119"/>
      <c r="D4195" s="119">
        <v>18435620</v>
      </c>
      <c r="E4195" s="61"/>
      <c r="F4195" s="14">
        <f t="shared" si="142"/>
        <v>0.21712056116151765</v>
      </c>
    </row>
    <row r="4196" spans="1:6" ht="12.75">
      <c r="A4196" s="17" t="s">
        <v>2114</v>
      </c>
      <c r="B4196" s="119">
        <v>9840900</v>
      </c>
      <c r="C4196" s="119"/>
      <c r="D4196" s="119">
        <v>2484720</v>
      </c>
      <c r="E4196" s="61"/>
      <c r="F4196" s="14">
        <f t="shared" si="142"/>
        <v>0.25248910160656035</v>
      </c>
    </row>
    <row r="4197" spans="1:6" ht="12.75">
      <c r="A4197" s="17" t="s">
        <v>2115</v>
      </c>
      <c r="B4197" s="119">
        <v>11735800</v>
      </c>
      <c r="C4197" s="119"/>
      <c r="D4197" s="119">
        <v>2895360</v>
      </c>
      <c r="E4197" s="61"/>
      <c r="F4197" s="14">
        <f t="shared" si="142"/>
        <v>0.24671177082090698</v>
      </c>
    </row>
    <row r="4198" spans="1:6" ht="12.75">
      <c r="A4198" s="17" t="s">
        <v>2116</v>
      </c>
      <c r="B4198" s="119">
        <v>20172600</v>
      </c>
      <c r="C4198" s="119"/>
      <c r="D4198" s="119">
        <v>5462700</v>
      </c>
      <c r="E4198" s="61"/>
      <c r="F4198" s="14">
        <f t="shared" si="142"/>
        <v>0.27079801314654534</v>
      </c>
    </row>
    <row r="4199" spans="1:6" ht="12.75">
      <c r="A4199" s="17" t="s">
        <v>2117</v>
      </c>
      <c r="B4199" s="119">
        <v>89612900</v>
      </c>
      <c r="C4199" s="119"/>
      <c r="D4199" s="119">
        <v>26064390</v>
      </c>
      <c r="E4199" s="61"/>
      <c r="F4199" s="14">
        <f t="shared" si="142"/>
        <v>0.2908553344440365</v>
      </c>
    </row>
    <row r="4200" spans="1:6" ht="12.75">
      <c r="A4200" s="17" t="s">
        <v>2086</v>
      </c>
      <c r="B4200" s="119">
        <v>312520300</v>
      </c>
      <c r="C4200" s="119"/>
      <c r="D4200" s="119">
        <v>74404650</v>
      </c>
      <c r="E4200" s="61"/>
      <c r="F4200" s="14">
        <f t="shared" si="142"/>
        <v>0.23807941436124308</v>
      </c>
    </row>
    <row r="4201" spans="1:6" ht="12.75">
      <c r="A4201" s="17" t="s">
        <v>2118</v>
      </c>
      <c r="B4201" s="119">
        <v>72628200</v>
      </c>
      <c r="C4201" s="119"/>
      <c r="D4201" s="119">
        <v>34554754</v>
      </c>
      <c r="E4201" s="61"/>
      <c r="F4201" s="14">
        <f t="shared" si="142"/>
        <v>0.4757759933469369</v>
      </c>
    </row>
    <row r="4202" spans="1:6" ht="12.75">
      <c r="A4202" s="38" t="s">
        <v>2579</v>
      </c>
      <c r="B4202" s="86"/>
      <c r="C4202" s="86"/>
      <c r="D4202" s="86"/>
      <c r="E4202" s="61"/>
      <c r="F4202" s="14"/>
    </row>
    <row r="4203" spans="1:6" ht="12.75">
      <c r="A4203" s="8" t="s">
        <v>2119</v>
      </c>
      <c r="B4203" s="35">
        <f>SUM(B4204:B4212)</f>
        <v>765204000</v>
      </c>
      <c r="C4203" s="35"/>
      <c r="D4203" s="35">
        <f>SUM(D4204:D4212)</f>
        <v>176625140</v>
      </c>
      <c r="E4203" s="35"/>
      <c r="F4203" s="10">
        <f aca="true" t="shared" si="143" ref="F4203:F4226">SUM(D4203/B4203)</f>
        <v>0.2308209836853963</v>
      </c>
    </row>
    <row r="4204" spans="1:6" ht="12.75">
      <c r="A4204" s="17" t="s">
        <v>3001</v>
      </c>
      <c r="B4204" s="108">
        <v>6722000</v>
      </c>
      <c r="C4204" s="108"/>
      <c r="D4204" s="108">
        <v>2241420</v>
      </c>
      <c r="E4204" s="17"/>
      <c r="F4204" s="14">
        <f t="shared" si="143"/>
        <v>0.33344540315382326</v>
      </c>
    </row>
    <row r="4205" spans="1:6" ht="12.75">
      <c r="A4205" s="17" t="s">
        <v>3002</v>
      </c>
      <c r="B4205" s="108">
        <v>104136600</v>
      </c>
      <c r="C4205" s="108"/>
      <c r="D4205" s="108">
        <v>24498280</v>
      </c>
      <c r="E4205" s="17"/>
      <c r="F4205" s="14">
        <f t="shared" si="143"/>
        <v>0.23525139096148712</v>
      </c>
    </row>
    <row r="4206" spans="1:6" ht="12.75">
      <c r="A4206" s="17" t="s">
        <v>445</v>
      </c>
      <c r="B4206" s="108">
        <v>91300800</v>
      </c>
      <c r="C4206" s="108"/>
      <c r="D4206" s="108">
        <v>21428570</v>
      </c>
      <c r="E4206" s="17"/>
      <c r="F4206" s="14">
        <f t="shared" si="143"/>
        <v>0.2347029817920544</v>
      </c>
    </row>
    <row r="4207" spans="1:6" ht="12.75">
      <c r="A4207" s="17" t="s">
        <v>3003</v>
      </c>
      <c r="B4207" s="108">
        <v>7141300</v>
      </c>
      <c r="C4207" s="108"/>
      <c r="D4207" s="108">
        <v>1629460</v>
      </c>
      <c r="E4207" s="17"/>
      <c r="F4207" s="14">
        <f t="shared" si="143"/>
        <v>0.2281741419629479</v>
      </c>
    </row>
    <row r="4208" spans="1:6" ht="12.75">
      <c r="A4208" s="17" t="s">
        <v>3004</v>
      </c>
      <c r="B4208" s="108">
        <v>74570900</v>
      </c>
      <c r="C4208" s="108"/>
      <c r="D4208" s="108">
        <v>16209900</v>
      </c>
      <c r="E4208" s="17"/>
      <c r="F4208" s="14">
        <f t="shared" si="143"/>
        <v>0.21737567871649666</v>
      </c>
    </row>
    <row r="4209" spans="1:6" ht="12.75">
      <c r="A4209" s="17" t="s">
        <v>3005</v>
      </c>
      <c r="B4209" s="108">
        <v>428256300</v>
      </c>
      <c r="C4209" s="108"/>
      <c r="D4209" s="108">
        <v>93865910</v>
      </c>
      <c r="E4209" s="17"/>
      <c r="F4209" s="14">
        <f t="shared" si="143"/>
        <v>0.21918162091252363</v>
      </c>
    </row>
    <row r="4210" spans="1:6" ht="12.75">
      <c r="A4210" s="17" t="s">
        <v>3006</v>
      </c>
      <c r="B4210" s="108">
        <v>12616900</v>
      </c>
      <c r="C4210" s="108"/>
      <c r="D4210" s="108">
        <v>3823330</v>
      </c>
      <c r="E4210" s="17"/>
      <c r="F4210" s="14">
        <f t="shared" si="143"/>
        <v>0.3030324406153651</v>
      </c>
    </row>
    <row r="4211" spans="1:6" ht="12.75">
      <c r="A4211" s="17" t="s">
        <v>3007</v>
      </c>
      <c r="B4211" s="108">
        <v>33447400</v>
      </c>
      <c r="C4211" s="108"/>
      <c r="D4211" s="108">
        <v>10380850</v>
      </c>
      <c r="E4211" s="17"/>
      <c r="F4211" s="14">
        <f t="shared" si="143"/>
        <v>0.31036343632090985</v>
      </c>
    </row>
    <row r="4212" spans="1:6" ht="12.75">
      <c r="A4212" s="17" t="s">
        <v>3008</v>
      </c>
      <c r="B4212" s="108">
        <v>7011800</v>
      </c>
      <c r="C4212" s="108"/>
      <c r="D4212" s="108">
        <v>2547420</v>
      </c>
      <c r="E4212" s="17"/>
      <c r="F4212" s="14">
        <f t="shared" si="143"/>
        <v>0.3633047149091531</v>
      </c>
    </row>
    <row r="4213" spans="1:6" ht="12.75">
      <c r="A4213" s="8" t="s">
        <v>3009</v>
      </c>
      <c r="B4213" s="110">
        <v>155541000</v>
      </c>
      <c r="C4213" s="110"/>
      <c r="D4213" s="110">
        <v>60369010</v>
      </c>
      <c r="E4213" s="35"/>
      <c r="F4213" s="10">
        <f t="shared" si="143"/>
        <v>0.3881228100629416</v>
      </c>
    </row>
    <row r="4214" spans="1:6" ht="12.75">
      <c r="A4214" s="8" t="s">
        <v>3010</v>
      </c>
      <c r="B4214" s="35">
        <f>SUM(B4215:B4218)</f>
        <v>574724900</v>
      </c>
      <c r="C4214" s="35"/>
      <c r="D4214" s="35">
        <f>SUM(D4215:D4218)</f>
        <v>150493830</v>
      </c>
      <c r="E4214" s="35"/>
      <c r="F4214" s="10">
        <f t="shared" si="143"/>
        <v>0.2618536799084223</v>
      </c>
    </row>
    <row r="4215" spans="1:6" ht="12.75">
      <c r="A4215" s="17" t="s">
        <v>3011</v>
      </c>
      <c r="B4215" s="108">
        <v>3637600</v>
      </c>
      <c r="C4215" s="108"/>
      <c r="D4215" s="108">
        <v>1063810</v>
      </c>
      <c r="E4215" s="17"/>
      <c r="F4215" s="14">
        <f t="shared" si="143"/>
        <v>0.2924483175720255</v>
      </c>
    </row>
    <row r="4216" spans="1:6" ht="12.75">
      <c r="A4216" s="17" t="s">
        <v>2572</v>
      </c>
      <c r="B4216" s="108">
        <v>109645000</v>
      </c>
      <c r="C4216" s="108"/>
      <c r="D4216" s="108">
        <v>27769010</v>
      </c>
      <c r="E4216" s="17"/>
      <c r="F4216" s="14">
        <f t="shared" si="143"/>
        <v>0.25326289388481005</v>
      </c>
    </row>
    <row r="4217" spans="1:6" ht="12.75">
      <c r="A4217" s="17" t="s">
        <v>67</v>
      </c>
      <c r="B4217" s="108">
        <v>108132100</v>
      </c>
      <c r="C4217" s="108"/>
      <c r="D4217" s="108">
        <v>32647980</v>
      </c>
      <c r="E4217" s="17"/>
      <c r="F4217" s="14">
        <f t="shared" si="143"/>
        <v>0.30192680989271453</v>
      </c>
    </row>
    <row r="4218" spans="1:6" ht="12.75">
      <c r="A4218" s="17" t="s">
        <v>1782</v>
      </c>
      <c r="B4218" s="108">
        <v>353310200</v>
      </c>
      <c r="C4218" s="108"/>
      <c r="D4218" s="108">
        <v>89013030</v>
      </c>
      <c r="E4218" s="17"/>
      <c r="F4218" s="14">
        <f t="shared" si="143"/>
        <v>0.25194016476173065</v>
      </c>
    </row>
    <row r="4219" spans="1:6" ht="12.75">
      <c r="A4219" s="8" t="s">
        <v>3012</v>
      </c>
      <c r="B4219" s="35">
        <f>SUM(B4220:B4221)</f>
        <v>397354500</v>
      </c>
      <c r="C4219" s="35"/>
      <c r="D4219" s="35">
        <f>SUM(D4220:D4221)</f>
        <v>135818580</v>
      </c>
      <c r="E4219" s="35"/>
      <c r="F4219" s="10">
        <f t="shared" si="143"/>
        <v>0.34180707655254944</v>
      </c>
    </row>
    <row r="4220" spans="1:6" ht="12.75">
      <c r="A4220" s="17" t="s">
        <v>3013</v>
      </c>
      <c r="B4220" s="108">
        <v>78182700</v>
      </c>
      <c r="C4220" s="108"/>
      <c r="D4220" s="108">
        <v>29947250</v>
      </c>
      <c r="E4220" s="17"/>
      <c r="F4220" s="14">
        <f t="shared" si="143"/>
        <v>0.38304190057391213</v>
      </c>
    </row>
    <row r="4221" spans="1:6" ht="12.75">
      <c r="A4221" s="17" t="s">
        <v>3014</v>
      </c>
      <c r="B4221" s="108">
        <v>319171800</v>
      </c>
      <c r="C4221" s="108"/>
      <c r="D4221" s="108">
        <v>105871330</v>
      </c>
      <c r="E4221" s="17"/>
      <c r="F4221" s="14">
        <f t="shared" si="143"/>
        <v>0.3317064038865589</v>
      </c>
    </row>
    <row r="4222" spans="1:6" ht="12.75">
      <c r="A4222" s="8" t="s">
        <v>416</v>
      </c>
      <c r="B4222" s="35">
        <f>SUM(B4223:B4228)</f>
        <v>1387296900</v>
      </c>
      <c r="C4222" s="35"/>
      <c r="D4222" s="35">
        <f>SUM(D4223:D4228)</f>
        <v>352409570</v>
      </c>
      <c r="E4222" s="35"/>
      <c r="F4222" s="10">
        <f t="shared" si="143"/>
        <v>0.2540260632024767</v>
      </c>
    </row>
    <row r="4223" spans="1:6" ht="12.75">
      <c r="A4223" s="17" t="s">
        <v>409</v>
      </c>
      <c r="B4223" s="108">
        <v>110766200</v>
      </c>
      <c r="C4223" s="108"/>
      <c r="D4223" s="108">
        <v>29883590</v>
      </c>
      <c r="E4223" s="17"/>
      <c r="F4223" s="14">
        <f t="shared" si="143"/>
        <v>0.26978979147068327</v>
      </c>
    </row>
    <row r="4224" spans="1:6" ht="12.75">
      <c r="A4224" s="17" t="s">
        <v>410</v>
      </c>
      <c r="B4224" s="108">
        <v>1256533600</v>
      </c>
      <c r="C4224" s="108"/>
      <c r="D4224" s="108">
        <v>316925750</v>
      </c>
      <c r="E4224" s="17"/>
      <c r="F4224" s="14">
        <f t="shared" si="143"/>
        <v>0.25222226449018154</v>
      </c>
    </row>
    <row r="4225" spans="1:6" ht="12.75">
      <c r="A4225" s="17" t="s">
        <v>411</v>
      </c>
      <c r="B4225" s="108">
        <v>18576900</v>
      </c>
      <c r="C4225" s="108"/>
      <c r="D4225" s="108">
        <v>4080830</v>
      </c>
      <c r="E4225" s="17"/>
      <c r="F4225" s="14">
        <f t="shared" si="143"/>
        <v>0.2196722811663948</v>
      </c>
    </row>
    <row r="4226" spans="1:6" ht="12.75">
      <c r="A4226" s="17" t="s">
        <v>1098</v>
      </c>
      <c r="B4226" s="108">
        <v>880100</v>
      </c>
      <c r="C4226" s="108"/>
      <c r="D4226" s="108">
        <v>814400</v>
      </c>
      <c r="E4226" s="17"/>
      <c r="F4226" s="14">
        <f t="shared" si="143"/>
        <v>0.9253493921145325</v>
      </c>
    </row>
    <row r="4227" spans="1:6" ht="12.75">
      <c r="A4227" s="38" t="s">
        <v>313</v>
      </c>
      <c r="B4227" s="108"/>
      <c r="C4227" s="108"/>
      <c r="D4227" s="108"/>
      <c r="E4227" s="17"/>
      <c r="F4227" s="14"/>
    </row>
    <row r="4228" spans="1:6" ht="12.75">
      <c r="A4228" s="17" t="s">
        <v>1100</v>
      </c>
      <c r="B4228" s="108">
        <v>540100</v>
      </c>
      <c r="C4228" s="108"/>
      <c r="D4228" s="108">
        <v>705000</v>
      </c>
      <c r="E4228" s="17"/>
      <c r="F4228" s="14">
        <f>SUM(D4228/B4228)</f>
        <v>1.3053138307720793</v>
      </c>
    </row>
    <row r="4229" spans="1:6" ht="12.75">
      <c r="A4229" s="38" t="s">
        <v>313</v>
      </c>
      <c r="B4229" s="29"/>
      <c r="C4229" s="29"/>
      <c r="D4229" s="29"/>
      <c r="E4229" s="17"/>
      <c r="F4229" s="14"/>
    </row>
    <row r="4230" spans="1:6" ht="12.75">
      <c r="A4230" s="8" t="s">
        <v>412</v>
      </c>
      <c r="B4230" s="35">
        <f>SUM(B4231:B4236)</f>
        <v>1112641000</v>
      </c>
      <c r="C4230" s="35"/>
      <c r="D4230" s="35">
        <f>SUM(D4231:D4236)</f>
        <v>271340165</v>
      </c>
      <c r="E4230" s="35"/>
      <c r="F4230" s="10">
        <f aca="true" t="shared" si="144" ref="F4230:F4236">SUM(D4230/B4230)</f>
        <v>0.24387036339663917</v>
      </c>
    </row>
    <row r="4231" spans="1:6" ht="12.75">
      <c r="A4231" s="17" t="s">
        <v>2107</v>
      </c>
      <c r="B4231" s="108">
        <v>1945900</v>
      </c>
      <c r="C4231" s="108"/>
      <c r="D4231" s="108">
        <v>550540</v>
      </c>
      <c r="E4231" s="17"/>
      <c r="F4231" s="14">
        <f t="shared" si="144"/>
        <v>0.28292306901690734</v>
      </c>
    </row>
    <row r="4232" spans="1:6" ht="12.75">
      <c r="A4232" s="17" t="s">
        <v>2108</v>
      </c>
      <c r="B4232" s="108">
        <v>82058500</v>
      </c>
      <c r="C4232" s="108"/>
      <c r="D4232" s="108">
        <v>19882700</v>
      </c>
      <c r="E4232" s="17"/>
      <c r="F4232" s="14">
        <f t="shared" si="144"/>
        <v>0.24229909150179446</v>
      </c>
    </row>
    <row r="4233" spans="1:6" ht="12.75">
      <c r="A4233" s="17" t="s">
        <v>413</v>
      </c>
      <c r="B4233" s="108">
        <v>8420200</v>
      </c>
      <c r="C4233" s="108"/>
      <c r="D4233" s="108">
        <v>2309610</v>
      </c>
      <c r="E4233" s="17"/>
      <c r="F4233" s="14">
        <f t="shared" si="144"/>
        <v>0.274293959763426</v>
      </c>
    </row>
    <row r="4234" spans="1:6" ht="12.75">
      <c r="A4234" s="17" t="s">
        <v>663</v>
      </c>
      <c r="B4234" s="108">
        <v>932344300</v>
      </c>
      <c r="C4234" s="108"/>
      <c r="D4234" s="108">
        <v>223670785</v>
      </c>
      <c r="E4234" s="17"/>
      <c r="F4234" s="14">
        <f t="shared" si="144"/>
        <v>0.23990148810906015</v>
      </c>
    </row>
    <row r="4235" spans="1:6" ht="12.75">
      <c r="A4235" s="17" t="s">
        <v>414</v>
      </c>
      <c r="B4235" s="108">
        <v>86510500</v>
      </c>
      <c r="C4235" s="108"/>
      <c r="D4235" s="108">
        <v>23165430</v>
      </c>
      <c r="E4235" s="17"/>
      <c r="F4235" s="14">
        <f t="shared" si="144"/>
        <v>0.26777593471312733</v>
      </c>
    </row>
    <row r="4236" spans="1:6" ht="12.75">
      <c r="A4236" s="17" t="s">
        <v>414</v>
      </c>
      <c r="B4236" s="108">
        <v>1361600</v>
      </c>
      <c r="C4236" s="108"/>
      <c r="D4236" s="108">
        <v>1761100</v>
      </c>
      <c r="E4236" s="17"/>
      <c r="F4236" s="14">
        <f t="shared" si="144"/>
        <v>1.2934048178613395</v>
      </c>
    </row>
    <row r="4237" spans="1:6" ht="12.75">
      <c r="A4237" s="38" t="s">
        <v>313</v>
      </c>
      <c r="B4237" s="29"/>
      <c r="C4237" s="29"/>
      <c r="D4237" s="29"/>
      <c r="E4237" s="17"/>
      <c r="F4237" s="14"/>
    </row>
    <row r="4238" spans="1:6" ht="12.75">
      <c r="A4238" s="38"/>
      <c r="B4238" s="29"/>
      <c r="C4238" s="29"/>
      <c r="D4238" s="29"/>
      <c r="E4238" s="17"/>
      <c r="F4238" s="14"/>
    </row>
    <row r="4239" spans="1:6" ht="12.75">
      <c r="A4239" s="43" t="s">
        <v>388</v>
      </c>
      <c r="B4239" s="44"/>
      <c r="C4239" s="44"/>
      <c r="D4239" s="44"/>
      <c r="E4239" s="44"/>
      <c r="F4239" s="45"/>
    </row>
    <row r="4240" spans="1:6" ht="12.75">
      <c r="A4240" s="46"/>
      <c r="B4240" s="11"/>
      <c r="C4240" s="11"/>
      <c r="D4240" s="11"/>
      <c r="E4240" s="11"/>
      <c r="F4240" s="42"/>
    </row>
    <row r="4241" spans="1:6" ht="12.75">
      <c r="A4241" s="19" t="s">
        <v>977</v>
      </c>
      <c r="B4241" s="5">
        <v>2005</v>
      </c>
      <c r="C4241" s="5" t="s">
        <v>978</v>
      </c>
      <c r="D4241" s="5">
        <v>2005</v>
      </c>
      <c r="E4241" s="19"/>
      <c r="F4241" s="47"/>
    </row>
    <row r="4242" spans="1:6" ht="13.5" thickBot="1">
      <c r="A4242" s="48" t="s">
        <v>979</v>
      </c>
      <c r="B4242" s="49" t="s">
        <v>980</v>
      </c>
      <c r="C4242" s="48"/>
      <c r="D4242" s="48" t="s">
        <v>981</v>
      </c>
      <c r="E4242" s="48"/>
      <c r="F4242" s="50" t="s">
        <v>982</v>
      </c>
    </row>
    <row r="4243" spans="1:6" ht="12.75">
      <c r="A4243" s="38"/>
      <c r="B4243" s="29"/>
      <c r="C4243" s="29"/>
      <c r="D4243" s="29"/>
      <c r="E4243" s="17"/>
      <c r="F4243" s="14"/>
    </row>
    <row r="4244" spans="1:6" ht="12.75">
      <c r="A4244" s="8" t="s">
        <v>2131</v>
      </c>
      <c r="B4244" s="35">
        <f>SUM(B4245:B4249)</f>
        <v>520669100</v>
      </c>
      <c r="C4244" s="35"/>
      <c r="D4244" s="35">
        <f>SUM(D4245:D4249)</f>
        <v>187489100</v>
      </c>
      <c r="E4244" s="35"/>
      <c r="F4244" s="10">
        <f>SUM(D4244/B4244)</f>
        <v>0.36009261928545405</v>
      </c>
    </row>
    <row r="4245" spans="1:6" ht="12.75">
      <c r="A4245" s="17" t="s">
        <v>2132</v>
      </c>
      <c r="B4245" s="108">
        <v>352486600</v>
      </c>
      <c r="C4245" s="108"/>
      <c r="D4245" s="108">
        <v>78104490</v>
      </c>
      <c r="E4245" s="17"/>
      <c r="F4245" s="14">
        <f>SUM(D4245/B4245)</f>
        <v>0.2215814445144865</v>
      </c>
    </row>
    <row r="4246" spans="1:6" ht="12.75">
      <c r="A4246" s="17" t="s">
        <v>2133</v>
      </c>
      <c r="B4246" s="108">
        <v>107763700</v>
      </c>
      <c r="C4246" s="108"/>
      <c r="D4246" s="108">
        <v>30402410</v>
      </c>
      <c r="E4246" s="17"/>
      <c r="F4246" s="14">
        <f>SUM(D4246/B4246)</f>
        <v>0.2821210667413981</v>
      </c>
    </row>
    <row r="4247" spans="1:6" ht="12.75">
      <c r="A4247" s="17" t="s">
        <v>2134</v>
      </c>
      <c r="B4247" s="108">
        <v>11295900</v>
      </c>
      <c r="C4247" s="108"/>
      <c r="D4247" s="108">
        <v>17379200</v>
      </c>
      <c r="E4247" s="17"/>
      <c r="F4247" s="14">
        <f>SUM(D4247/B4247)</f>
        <v>1.538540532405563</v>
      </c>
    </row>
    <row r="4248" spans="1:6" ht="12.75">
      <c r="A4248" s="38" t="s">
        <v>393</v>
      </c>
      <c r="B4248" s="108"/>
      <c r="C4248" s="108"/>
      <c r="D4248" s="108"/>
      <c r="E4248" s="17"/>
      <c r="F4248" s="14"/>
    </row>
    <row r="4249" spans="1:6" ht="12.75">
      <c r="A4249" s="17" t="s">
        <v>2135</v>
      </c>
      <c r="B4249" s="108">
        <v>49122900</v>
      </c>
      <c r="C4249" s="108"/>
      <c r="D4249" s="108">
        <v>61603000</v>
      </c>
      <c r="E4249" s="17"/>
      <c r="F4249" s="14">
        <f>SUM(D4249/B4249)</f>
        <v>1.254058697674608</v>
      </c>
    </row>
    <row r="4250" spans="1:6" ht="12.75">
      <c r="A4250" s="38" t="s">
        <v>393</v>
      </c>
      <c r="B4250" s="17"/>
      <c r="C4250" s="17"/>
      <c r="D4250" s="17"/>
      <c r="E4250" s="17"/>
      <c r="F4250" s="14"/>
    </row>
    <row r="4251" spans="1:6" ht="12.75">
      <c r="A4251" s="8" t="s">
        <v>2136</v>
      </c>
      <c r="B4251" s="35">
        <f>SUM(B4252:B4258)</f>
        <v>552712100</v>
      </c>
      <c r="C4251" s="35"/>
      <c r="D4251" s="35">
        <f>SUM(D4252:D4258)</f>
        <v>129277310</v>
      </c>
      <c r="E4251" s="35"/>
      <c r="F4251" s="10">
        <f aca="true" t="shared" si="145" ref="F4251:F4258">SUM(D4251/B4251)</f>
        <v>0.2338962906728476</v>
      </c>
    </row>
    <row r="4252" spans="1:6" ht="12.75">
      <c r="A4252" s="17" t="s">
        <v>2137</v>
      </c>
      <c r="B4252" s="108">
        <v>7771300</v>
      </c>
      <c r="C4252" s="108"/>
      <c r="D4252" s="108">
        <v>1687690</v>
      </c>
      <c r="E4252" s="17"/>
      <c r="F4252" s="14">
        <f t="shared" si="145"/>
        <v>0.21716958552623114</v>
      </c>
    </row>
    <row r="4253" spans="1:6" ht="12.75">
      <c r="A4253" s="17" t="s">
        <v>2138</v>
      </c>
      <c r="B4253" s="108">
        <v>14881700</v>
      </c>
      <c r="C4253" s="108"/>
      <c r="D4253" s="108">
        <v>3238960</v>
      </c>
      <c r="E4253" s="17"/>
      <c r="F4253" s="14">
        <f t="shared" si="145"/>
        <v>0.21764717740580714</v>
      </c>
    </row>
    <row r="4254" spans="1:6" ht="12.75">
      <c r="A4254" s="17" t="s">
        <v>2139</v>
      </c>
      <c r="B4254" s="108">
        <v>222786200</v>
      </c>
      <c r="C4254" s="108"/>
      <c r="D4254" s="108">
        <v>52676430</v>
      </c>
      <c r="E4254" s="17"/>
      <c r="F4254" s="14">
        <f t="shared" si="145"/>
        <v>0.23644386411725682</v>
      </c>
    </row>
    <row r="4255" spans="1:6" ht="12.75">
      <c r="A4255" s="17" t="s">
        <v>2140</v>
      </c>
      <c r="B4255" s="108">
        <v>10325300</v>
      </c>
      <c r="C4255" s="108"/>
      <c r="D4255" s="108">
        <v>2531920</v>
      </c>
      <c r="E4255" s="17"/>
      <c r="F4255" s="14">
        <f t="shared" si="145"/>
        <v>0.24521515113362324</v>
      </c>
    </row>
    <row r="4256" spans="1:6" ht="12.75">
      <c r="A4256" s="17" t="s">
        <v>2141</v>
      </c>
      <c r="B4256" s="108">
        <v>218867400</v>
      </c>
      <c r="C4256" s="108"/>
      <c r="D4256" s="108">
        <v>48609710</v>
      </c>
      <c r="E4256" s="17"/>
      <c r="F4256" s="14">
        <f t="shared" si="145"/>
        <v>0.22209662105914357</v>
      </c>
    </row>
    <row r="4257" spans="1:6" ht="12.75">
      <c r="A4257" s="17" t="s">
        <v>2142</v>
      </c>
      <c r="B4257" s="108">
        <v>12697600</v>
      </c>
      <c r="C4257" s="108"/>
      <c r="D4257" s="108">
        <v>3211840</v>
      </c>
      <c r="E4257" s="17"/>
      <c r="F4257" s="14">
        <f t="shared" si="145"/>
        <v>0.2529485887096774</v>
      </c>
    </row>
    <row r="4258" spans="1:6" ht="12.75">
      <c r="A4258" s="17" t="s">
        <v>2143</v>
      </c>
      <c r="B4258" s="108">
        <v>65382600</v>
      </c>
      <c r="C4258" s="108"/>
      <c r="D4258" s="108">
        <v>17320760</v>
      </c>
      <c r="E4258" s="17"/>
      <c r="F4258" s="14">
        <f t="shared" si="145"/>
        <v>0.26491390675806714</v>
      </c>
    </row>
    <row r="4259" spans="1:6" ht="12.75">
      <c r="A4259" s="17"/>
      <c r="B4259" s="108"/>
      <c r="C4259" s="108"/>
      <c r="D4259" s="108"/>
      <c r="E4259" s="17"/>
      <c r="F4259" s="14"/>
    </row>
    <row r="4260" spans="1:6" ht="15.75">
      <c r="A4260" s="22" t="s">
        <v>2015</v>
      </c>
      <c r="B4260" s="35">
        <f>+B4144+B4153+B4156+B4160+B4164+B4168+B4174+B4184+B4192+B4203+B4213+B4214+B4219+B4222+B4230+B4244+B4251</f>
        <v>14195163500</v>
      </c>
      <c r="C4260" s="35"/>
      <c r="D4260" s="35">
        <f>+D4144+D4153+D4156+D4160+D4164+D4168+D4174+D4184+D4192+D4203+D4213+D4214+D4219+D4222+D4230+D4244+D4251</f>
        <v>3831847034</v>
      </c>
      <c r="E4260" s="35"/>
      <c r="F4260" s="10">
        <f>SUM(D4260/B4260)</f>
        <v>0.26994032397020296</v>
      </c>
    </row>
    <row r="4261" spans="1:6" ht="15.75">
      <c r="A4261" s="22"/>
      <c r="B4261" s="61"/>
      <c r="C4261" s="61"/>
      <c r="D4261" s="61"/>
      <c r="E4261" s="61"/>
      <c r="F4261" s="83"/>
    </row>
    <row r="4262" spans="1:6" ht="12.75">
      <c r="A4262" s="17" t="s">
        <v>2144</v>
      </c>
      <c r="B4262" s="17" t="s">
        <v>2145</v>
      </c>
      <c r="C4262" s="17"/>
      <c r="D4262" s="17"/>
      <c r="E4262" s="126" t="s">
        <v>2649</v>
      </c>
      <c r="F4262" s="127"/>
    </row>
    <row r="4263" spans="1:6" ht="12.75">
      <c r="A4263" s="17" t="s">
        <v>2146</v>
      </c>
      <c r="B4263" s="17" t="s">
        <v>2147</v>
      </c>
      <c r="C4263" s="17"/>
      <c r="D4263" s="17"/>
      <c r="E4263" s="126" t="s">
        <v>1226</v>
      </c>
      <c r="F4263" s="127"/>
    </row>
    <row r="4265" spans="1:6" ht="12.75">
      <c r="A4265" s="43" t="s">
        <v>2148</v>
      </c>
      <c r="B4265" s="44"/>
      <c r="C4265" s="44"/>
      <c r="D4265" s="44"/>
      <c r="E4265" s="44"/>
      <c r="F4265" s="45"/>
    </row>
    <row r="4266" spans="1:6" ht="12.75">
      <c r="A4266" s="46"/>
      <c r="B4266" s="11"/>
      <c r="C4266" s="11"/>
      <c r="D4266" s="11"/>
      <c r="E4266" s="11"/>
      <c r="F4266" s="42"/>
    </row>
    <row r="4267" spans="1:6" ht="12.75">
      <c r="A4267" s="19" t="s">
        <v>977</v>
      </c>
      <c r="B4267" s="5">
        <v>2005</v>
      </c>
      <c r="C4267" s="5" t="s">
        <v>978</v>
      </c>
      <c r="D4267" s="5">
        <v>2005</v>
      </c>
      <c r="E4267" s="19"/>
      <c r="F4267" s="47"/>
    </row>
    <row r="4268" spans="1:6" ht="13.5" thickBot="1">
      <c r="A4268" s="48" t="s">
        <v>979</v>
      </c>
      <c r="B4268" s="49" t="s">
        <v>980</v>
      </c>
      <c r="C4268" s="48"/>
      <c r="D4268" s="48" t="s">
        <v>981</v>
      </c>
      <c r="E4268" s="48"/>
      <c r="F4268" s="50" t="s">
        <v>982</v>
      </c>
    </row>
    <row r="4269" spans="1:6" ht="12.75">
      <c r="A4269" s="11"/>
      <c r="B4269" s="13"/>
      <c r="C4269" s="13"/>
      <c r="D4269" s="13"/>
      <c r="E4269" s="11"/>
      <c r="F4269" s="42"/>
    </row>
    <row r="4270" spans="1:6" ht="12.75">
      <c r="A4270" s="8" t="s">
        <v>2149</v>
      </c>
      <c r="B4270" s="35">
        <f>SUM(B4271:B4281)</f>
        <v>318697200</v>
      </c>
      <c r="C4270" s="35"/>
      <c r="D4270" s="35">
        <f>SUM(D4271:D4281)</f>
        <v>74043091</v>
      </c>
      <c r="E4270" s="35"/>
      <c r="F4270" s="10">
        <f aca="true" t="shared" si="146" ref="F4270:F4275">SUM(D4270/B4270)</f>
        <v>0.232330535065887</v>
      </c>
    </row>
    <row r="4271" spans="1:6" ht="12.75">
      <c r="A4271" s="17" t="s">
        <v>921</v>
      </c>
      <c r="B4271" s="108">
        <v>52052500</v>
      </c>
      <c r="C4271" s="108"/>
      <c r="D4271" s="108">
        <v>17053610</v>
      </c>
      <c r="E4271" s="17"/>
      <c r="F4271" s="14">
        <f t="shared" si="146"/>
        <v>0.3276232649728639</v>
      </c>
    </row>
    <row r="4272" spans="1:6" ht="12.75">
      <c r="A4272" s="17" t="s">
        <v>2150</v>
      </c>
      <c r="B4272" s="108">
        <v>22278600</v>
      </c>
      <c r="C4272" s="108"/>
      <c r="D4272" s="108">
        <v>6724340</v>
      </c>
      <c r="E4272" s="17"/>
      <c r="F4272" s="14">
        <f t="shared" si="146"/>
        <v>0.30182955841031306</v>
      </c>
    </row>
    <row r="4273" spans="1:6" ht="12.75">
      <c r="A4273" s="17" t="s">
        <v>2151</v>
      </c>
      <c r="B4273" s="108">
        <v>19614500</v>
      </c>
      <c r="C4273" s="108"/>
      <c r="D4273" s="108">
        <v>6335980</v>
      </c>
      <c r="E4273" s="17"/>
      <c r="F4273" s="14">
        <f t="shared" si="146"/>
        <v>0.32302531290626835</v>
      </c>
    </row>
    <row r="4274" spans="1:6" ht="12.75">
      <c r="A4274" s="17" t="s">
        <v>2511</v>
      </c>
      <c r="B4274" s="108">
        <v>44919300</v>
      </c>
      <c r="C4274" s="108"/>
      <c r="D4274" s="108">
        <v>14514675</v>
      </c>
      <c r="E4274" s="17"/>
      <c r="F4274" s="14">
        <f t="shared" si="146"/>
        <v>0.32312780920450673</v>
      </c>
    </row>
    <row r="4275" spans="1:6" ht="12.75">
      <c r="A4275" s="17" t="s">
        <v>2975</v>
      </c>
      <c r="B4275" s="108">
        <v>96531700</v>
      </c>
      <c r="C4275" s="108"/>
      <c r="D4275" s="108">
        <v>15681358</v>
      </c>
      <c r="E4275" s="17"/>
      <c r="F4275" s="14">
        <f t="shared" si="146"/>
        <v>0.16244775550415044</v>
      </c>
    </row>
    <row r="4276" spans="1:6" ht="12.75">
      <c r="A4276" s="38" t="s">
        <v>1865</v>
      </c>
      <c r="B4276" s="108"/>
      <c r="C4276" s="108"/>
      <c r="D4276" s="108"/>
      <c r="E4276" s="17"/>
      <c r="F4276" s="14"/>
    </row>
    <row r="4277" spans="1:6" ht="12.75">
      <c r="A4277" s="17" t="s">
        <v>2152</v>
      </c>
      <c r="B4277" s="108">
        <v>55526500</v>
      </c>
      <c r="C4277" s="108"/>
      <c r="D4277" s="108">
        <v>8932184</v>
      </c>
      <c r="E4277" s="17"/>
      <c r="F4277" s="14">
        <f>SUM(D4277/B4277)</f>
        <v>0.16086344358099286</v>
      </c>
    </row>
    <row r="4278" spans="1:6" ht="12.75">
      <c r="A4278" s="38" t="s">
        <v>1865</v>
      </c>
      <c r="B4278" s="108"/>
      <c r="C4278" s="108"/>
      <c r="D4278" s="108"/>
      <c r="E4278" s="17"/>
      <c r="F4278" s="14"/>
    </row>
    <row r="4279" spans="1:6" ht="12.75">
      <c r="A4279" s="17" t="s">
        <v>2153</v>
      </c>
      <c r="B4279" s="108">
        <v>16707500</v>
      </c>
      <c r="C4279" s="108"/>
      <c r="D4279" s="108">
        <v>2737065</v>
      </c>
      <c r="E4279" s="17"/>
      <c r="F4279" s="14">
        <f>SUM(D4279/B4279)</f>
        <v>0.16382253478976508</v>
      </c>
    </row>
    <row r="4280" spans="1:6" ht="12.75">
      <c r="A4280" s="38" t="s">
        <v>1865</v>
      </c>
      <c r="B4280" s="108"/>
      <c r="C4280" s="108"/>
      <c r="D4280" s="108"/>
      <c r="E4280" s="17"/>
      <c r="F4280" s="14"/>
    </row>
    <row r="4281" spans="1:6" ht="12.75">
      <c r="A4281" s="17" t="s">
        <v>2154</v>
      </c>
      <c r="B4281" s="108">
        <v>11066600</v>
      </c>
      <c r="C4281" s="108"/>
      <c r="D4281" s="108">
        <v>2063879</v>
      </c>
      <c r="E4281" s="17"/>
      <c r="F4281" s="14">
        <f>SUM(D4281/B4281)</f>
        <v>0.18649621383261344</v>
      </c>
    </row>
    <row r="4282" spans="1:6" ht="12.75">
      <c r="A4282" s="38" t="s">
        <v>1865</v>
      </c>
      <c r="B4282" s="29"/>
      <c r="C4282" s="29"/>
      <c r="D4282" s="29"/>
      <c r="E4282" s="17"/>
      <c r="F4282" s="14"/>
    </row>
    <row r="4283" spans="1:6" ht="12.75">
      <c r="A4283" s="8" t="s">
        <v>2155</v>
      </c>
      <c r="B4283" s="35">
        <f>SUM(B4284:B4296)</f>
        <v>882533100</v>
      </c>
      <c r="C4283" s="35"/>
      <c r="D4283" s="35">
        <f>SUM(D4284:D4296)</f>
        <v>263398517</v>
      </c>
      <c r="E4283" s="35"/>
      <c r="F4283" s="10">
        <f aca="true" t="shared" si="147" ref="F4283:F4296">SUM(D4283/B4283)</f>
        <v>0.2984573802387695</v>
      </c>
    </row>
    <row r="4284" spans="1:6" ht="12.75">
      <c r="A4284" s="17" t="s">
        <v>2156</v>
      </c>
      <c r="B4284" s="108">
        <v>80373200</v>
      </c>
      <c r="C4284" s="108"/>
      <c r="D4284" s="108">
        <v>25773260</v>
      </c>
      <c r="E4284" s="17"/>
      <c r="F4284" s="14">
        <f t="shared" si="147"/>
        <v>0.32066982526513815</v>
      </c>
    </row>
    <row r="4285" spans="1:6" ht="12.75">
      <c r="A4285" s="17" t="s">
        <v>2534</v>
      </c>
      <c r="B4285" s="108">
        <v>68413700</v>
      </c>
      <c r="C4285" s="108"/>
      <c r="D4285" s="108">
        <v>20255835</v>
      </c>
      <c r="E4285" s="17"/>
      <c r="F4285" s="14">
        <f t="shared" si="147"/>
        <v>0.29607863629653125</v>
      </c>
    </row>
    <row r="4286" spans="1:6" ht="12.75">
      <c r="A4286" s="17" t="s">
        <v>2157</v>
      </c>
      <c r="B4286" s="108">
        <v>23102100</v>
      </c>
      <c r="C4286" s="108"/>
      <c r="D4286" s="108">
        <v>7165865</v>
      </c>
      <c r="E4286" s="17"/>
      <c r="F4286" s="14">
        <f t="shared" si="147"/>
        <v>0.31018240765990973</v>
      </c>
    </row>
    <row r="4287" spans="1:6" ht="12.75">
      <c r="A4287" s="17" t="s">
        <v>2158</v>
      </c>
      <c r="B4287" s="108">
        <v>55511600</v>
      </c>
      <c r="C4287" s="108"/>
      <c r="D4287" s="108">
        <v>15248425</v>
      </c>
      <c r="E4287" s="17"/>
      <c r="F4287" s="14">
        <f t="shared" si="147"/>
        <v>0.27468898392408075</v>
      </c>
    </row>
    <row r="4288" spans="1:6" ht="12.75">
      <c r="A4288" s="17" t="s">
        <v>2159</v>
      </c>
      <c r="B4288" s="108">
        <v>28805500</v>
      </c>
      <c r="C4288" s="108"/>
      <c r="D4288" s="108">
        <v>9232125</v>
      </c>
      <c r="E4288" s="17"/>
      <c r="F4288" s="14">
        <f t="shared" si="147"/>
        <v>0.3204986894863828</v>
      </c>
    </row>
    <row r="4289" spans="1:6" ht="12.75">
      <c r="A4289" s="17" t="s">
        <v>526</v>
      </c>
      <c r="B4289" s="108">
        <v>63924300</v>
      </c>
      <c r="C4289" s="108"/>
      <c r="D4289" s="108">
        <v>18075590</v>
      </c>
      <c r="E4289" s="17"/>
      <c r="F4289" s="14">
        <f t="shared" si="147"/>
        <v>0.2827655523799244</v>
      </c>
    </row>
    <row r="4290" spans="1:6" ht="12.75">
      <c r="A4290" s="17" t="s">
        <v>453</v>
      </c>
      <c r="B4290" s="108">
        <v>10213800</v>
      </c>
      <c r="C4290" s="108"/>
      <c r="D4290" s="108">
        <v>3289545</v>
      </c>
      <c r="E4290" s="17"/>
      <c r="F4290" s="14">
        <f t="shared" si="147"/>
        <v>0.32206867179698057</v>
      </c>
    </row>
    <row r="4291" spans="1:6" ht="12.75">
      <c r="A4291" s="17" t="s">
        <v>454</v>
      </c>
      <c r="B4291" s="108">
        <v>60187200</v>
      </c>
      <c r="C4291" s="108"/>
      <c r="D4291" s="108">
        <v>17017245</v>
      </c>
      <c r="E4291" s="17"/>
      <c r="F4291" s="14">
        <f t="shared" si="147"/>
        <v>0.28273860555068187</v>
      </c>
    </row>
    <row r="4292" spans="1:6" ht="12.75">
      <c r="A4292" s="17" t="s">
        <v>455</v>
      </c>
      <c r="B4292" s="108">
        <v>96564000</v>
      </c>
      <c r="C4292" s="108"/>
      <c r="D4292" s="108">
        <v>23790020</v>
      </c>
      <c r="E4292" s="17"/>
      <c r="F4292" s="14">
        <f t="shared" si="147"/>
        <v>0.2463653121246013</v>
      </c>
    </row>
    <row r="4293" spans="1:6" ht="12.75">
      <c r="A4293" s="17" t="s">
        <v>456</v>
      </c>
      <c r="B4293" s="108">
        <v>63592200</v>
      </c>
      <c r="C4293" s="108"/>
      <c r="D4293" s="108">
        <v>20961328</v>
      </c>
      <c r="E4293" s="17"/>
      <c r="F4293" s="14">
        <f t="shared" si="147"/>
        <v>0.3296210541544403</v>
      </c>
    </row>
    <row r="4294" spans="1:6" ht="12.75">
      <c r="A4294" s="17" t="s">
        <v>2319</v>
      </c>
      <c r="B4294" s="108">
        <v>189197800</v>
      </c>
      <c r="C4294" s="108"/>
      <c r="D4294" s="108">
        <v>60735689</v>
      </c>
      <c r="E4294" s="17"/>
      <c r="F4294" s="14">
        <f t="shared" si="147"/>
        <v>0.32101688814563384</v>
      </c>
    </row>
    <row r="4295" spans="1:6" ht="12.75">
      <c r="A4295" s="17" t="s">
        <v>2086</v>
      </c>
      <c r="B4295" s="108">
        <v>126991000</v>
      </c>
      <c r="C4295" s="108"/>
      <c r="D4295" s="108">
        <v>37295005</v>
      </c>
      <c r="E4295" s="17"/>
      <c r="F4295" s="14">
        <f t="shared" si="147"/>
        <v>0.2936822688222</v>
      </c>
    </row>
    <row r="4296" spans="1:6" ht="12.75">
      <c r="A4296" s="17" t="s">
        <v>760</v>
      </c>
      <c r="B4296" s="108">
        <v>15656700</v>
      </c>
      <c r="C4296" s="108"/>
      <c r="D4296" s="108">
        <v>4558585</v>
      </c>
      <c r="E4296" s="17"/>
      <c r="F4296" s="14">
        <f t="shared" si="147"/>
        <v>0.2911587371540618</v>
      </c>
    </row>
    <row r="4297" spans="1:6" ht="12.75">
      <c r="A4297" s="17"/>
      <c r="B4297" s="29"/>
      <c r="C4297" s="29"/>
      <c r="D4297" s="29"/>
      <c r="E4297" s="17"/>
      <c r="F4297" s="14"/>
    </row>
    <row r="4298" spans="1:6" ht="12.75">
      <c r="A4298" s="17"/>
      <c r="B4298" s="17"/>
      <c r="C4298" s="17"/>
      <c r="D4298" s="17"/>
      <c r="E4298" s="17"/>
      <c r="F4298" s="14"/>
    </row>
    <row r="4299" spans="1:6" ht="15.75">
      <c r="A4299" s="22" t="s">
        <v>2015</v>
      </c>
      <c r="B4299" s="35">
        <f>+B4270+B4283</f>
        <v>1201230300</v>
      </c>
      <c r="C4299" s="35"/>
      <c r="D4299" s="35">
        <f>+D4270+D4283</f>
        <v>337441608</v>
      </c>
      <c r="E4299" s="35"/>
      <c r="F4299" s="10">
        <f>SUM(D4299/B4299)</f>
        <v>0.28091333360472176</v>
      </c>
    </row>
    <row r="4300" spans="1:6" ht="12.75">
      <c r="A4300" s="17"/>
      <c r="B4300" s="17"/>
      <c r="C4300" s="17"/>
      <c r="D4300" s="17"/>
      <c r="E4300" s="17"/>
      <c r="F4300" s="14"/>
    </row>
    <row r="4302" spans="1:6" ht="12.75">
      <c r="A4302" s="17" t="s">
        <v>457</v>
      </c>
      <c r="B4302" s="17" t="s">
        <v>458</v>
      </c>
      <c r="C4302" s="17"/>
      <c r="D4302" s="126" t="s">
        <v>1327</v>
      </c>
      <c r="E4302" s="128"/>
      <c r="F4302" s="128"/>
    </row>
    <row r="4303" spans="1:6" ht="12.75">
      <c r="A4303" s="17" t="s">
        <v>459</v>
      </c>
      <c r="B4303" s="17" t="s">
        <v>458</v>
      </c>
      <c r="C4303" s="17"/>
      <c r="D4303" s="126" t="s">
        <v>1327</v>
      </c>
      <c r="E4303" s="128"/>
      <c r="F4303" s="128"/>
    </row>
    <row r="4304" spans="1:6" ht="12.75">
      <c r="A4304" s="17" t="s">
        <v>460</v>
      </c>
      <c r="B4304" s="17" t="s">
        <v>458</v>
      </c>
      <c r="C4304" s="17"/>
      <c r="D4304" s="126" t="s">
        <v>1327</v>
      </c>
      <c r="E4304" s="128"/>
      <c r="F4304" s="128"/>
    </row>
    <row r="4305" spans="1:6" ht="12.75">
      <c r="A4305" s="17" t="s">
        <v>461</v>
      </c>
      <c r="B4305" s="17" t="s">
        <v>462</v>
      </c>
      <c r="C4305" s="17"/>
      <c r="D4305" s="126" t="s">
        <v>1848</v>
      </c>
      <c r="E4305" s="128"/>
      <c r="F4305" s="128"/>
    </row>
    <row r="4306" spans="1:6" ht="12.75">
      <c r="A4306" s="17" t="s">
        <v>463</v>
      </c>
      <c r="B4306" s="17" t="s">
        <v>464</v>
      </c>
      <c r="C4306" s="17"/>
      <c r="D4306" s="126" t="s">
        <v>1848</v>
      </c>
      <c r="E4306" s="127"/>
      <c r="F4306" s="127"/>
    </row>
    <row r="4307" spans="1:6" ht="12.75">
      <c r="A4307" s="17" t="s">
        <v>465</v>
      </c>
      <c r="B4307" s="17" t="s">
        <v>466</v>
      </c>
      <c r="C4307" s="17"/>
      <c r="D4307" s="126" t="s">
        <v>385</v>
      </c>
      <c r="E4307" s="127"/>
      <c r="F4307" s="127"/>
    </row>
    <row r="4308" spans="1:6" ht="12.75">
      <c r="A4308" s="17" t="s">
        <v>2182</v>
      </c>
      <c r="B4308" s="17" t="s">
        <v>466</v>
      </c>
      <c r="C4308" s="17"/>
      <c r="D4308" s="126" t="s">
        <v>385</v>
      </c>
      <c r="E4308" s="127"/>
      <c r="F4308" s="127"/>
    </row>
    <row r="4309" spans="1:7" ht="12.75">
      <c r="A4309" s="96"/>
      <c r="B4309" s="97"/>
      <c r="C4309" s="97"/>
      <c r="D4309" s="97"/>
      <c r="E4309" s="97"/>
      <c r="F4309" s="98"/>
      <c r="G4309" s="95"/>
    </row>
    <row r="4310" spans="1:6" ht="12.75">
      <c r="A4310" s="43" t="s">
        <v>2183</v>
      </c>
      <c r="B4310" s="44"/>
      <c r="C4310" s="44"/>
      <c r="D4310" s="44"/>
      <c r="E4310" s="44"/>
      <c r="F4310" s="45"/>
    </row>
    <row r="4311" spans="1:6" ht="12.75">
      <c r="A4311" s="46"/>
      <c r="B4311" s="11"/>
      <c r="C4311" s="11"/>
      <c r="D4311" s="11"/>
      <c r="E4311" s="11"/>
      <c r="F4311" s="42"/>
    </row>
    <row r="4312" spans="1:6" ht="12.75">
      <c r="A4312" s="19" t="s">
        <v>977</v>
      </c>
      <c r="B4312" s="5">
        <v>2005</v>
      </c>
      <c r="C4312" s="5" t="s">
        <v>978</v>
      </c>
      <c r="D4312" s="5">
        <v>2005</v>
      </c>
      <c r="E4312" s="19"/>
      <c r="F4312" s="47"/>
    </row>
    <row r="4313" spans="1:6" ht="13.5" thickBot="1">
      <c r="A4313" s="48" t="s">
        <v>979</v>
      </c>
      <c r="B4313" s="49" t="s">
        <v>980</v>
      </c>
      <c r="C4313" s="48"/>
      <c r="D4313" s="48" t="s">
        <v>981</v>
      </c>
      <c r="E4313" s="48"/>
      <c r="F4313" s="50" t="s">
        <v>982</v>
      </c>
    </row>
    <row r="4314" spans="1:6" ht="12.75">
      <c r="A4314" s="11"/>
      <c r="B4314" s="13"/>
      <c r="C4314" s="13"/>
      <c r="D4314" s="13"/>
      <c r="E4314" s="11"/>
      <c r="F4314" s="42"/>
    </row>
    <row r="4315" spans="1:6" ht="12.75">
      <c r="A4315" s="8" t="s">
        <v>2184</v>
      </c>
      <c r="B4315" s="35">
        <f>SUM(B4316:B4318)</f>
        <v>2008047000</v>
      </c>
      <c r="C4315" s="35"/>
      <c r="D4315" s="35">
        <f>SUM(D4316:D4318)</f>
        <v>2104132885</v>
      </c>
      <c r="E4315" s="35"/>
      <c r="F4315" s="10">
        <f aca="true" t="shared" si="148" ref="F4315:F4362">SUM(D4315/B4315)</f>
        <v>1.0478504163498166</v>
      </c>
    </row>
    <row r="4316" spans="1:6" ht="12.75">
      <c r="A4316" s="17" t="s">
        <v>356</v>
      </c>
      <c r="B4316" s="108">
        <v>1100547900</v>
      </c>
      <c r="C4316" s="108"/>
      <c r="D4316" s="108">
        <v>1133414201</v>
      </c>
      <c r="E4316" s="17"/>
      <c r="F4316" s="14">
        <f t="shared" si="148"/>
        <v>1.0298635806764975</v>
      </c>
    </row>
    <row r="4317" spans="1:6" ht="12.75">
      <c r="A4317" s="17" t="s">
        <v>2185</v>
      </c>
      <c r="B4317" s="108">
        <v>47338700</v>
      </c>
      <c r="C4317" s="108"/>
      <c r="D4317" s="108">
        <v>54544540</v>
      </c>
      <c r="E4317" s="17"/>
      <c r="F4317" s="14">
        <f t="shared" si="148"/>
        <v>1.1522187977278633</v>
      </c>
    </row>
    <row r="4318" spans="1:6" ht="12.75">
      <c r="A4318" s="17" t="s">
        <v>2186</v>
      </c>
      <c r="B4318" s="108">
        <v>860160400</v>
      </c>
      <c r="C4318" s="108"/>
      <c r="D4318" s="108">
        <v>916174144</v>
      </c>
      <c r="E4318" s="17"/>
      <c r="F4318" s="14">
        <f t="shared" si="148"/>
        <v>1.0651201148064942</v>
      </c>
    </row>
    <row r="4319" spans="1:6" ht="12.75">
      <c r="A4319" s="8" t="s">
        <v>2187</v>
      </c>
      <c r="B4319" s="35">
        <f>SUM(B4320:B4325)</f>
        <v>1947537400</v>
      </c>
      <c r="C4319" s="35"/>
      <c r="D4319" s="35">
        <f>SUM(D4320:D4325)</f>
        <v>2001516880</v>
      </c>
      <c r="E4319" s="35"/>
      <c r="F4319" s="10">
        <f t="shared" si="148"/>
        <v>1.0277167873643915</v>
      </c>
    </row>
    <row r="4320" spans="1:6" ht="12.75">
      <c r="A4320" s="17" t="s">
        <v>2188</v>
      </c>
      <c r="B4320" s="108">
        <v>109447900</v>
      </c>
      <c r="C4320" s="108"/>
      <c r="D4320" s="108">
        <v>120561770</v>
      </c>
      <c r="E4320" s="17"/>
      <c r="F4320" s="14">
        <f t="shared" si="148"/>
        <v>1.1015448446247027</v>
      </c>
    </row>
    <row r="4321" spans="1:6" ht="12.75">
      <c r="A4321" s="17" t="s">
        <v>484</v>
      </c>
      <c r="B4321" s="108">
        <v>67014000</v>
      </c>
      <c r="C4321" s="108"/>
      <c r="D4321" s="108">
        <v>67849480</v>
      </c>
      <c r="E4321" s="17"/>
      <c r="F4321" s="14">
        <f t="shared" si="148"/>
        <v>1.0124672456501627</v>
      </c>
    </row>
    <row r="4322" spans="1:6" ht="12.75">
      <c r="A4322" s="17" t="s">
        <v>485</v>
      </c>
      <c r="B4322" s="108">
        <v>60747400</v>
      </c>
      <c r="C4322" s="108"/>
      <c r="D4322" s="108">
        <v>59517340</v>
      </c>
      <c r="E4322" s="17"/>
      <c r="F4322" s="14">
        <f t="shared" si="148"/>
        <v>0.9797512321514995</v>
      </c>
    </row>
    <row r="4323" spans="1:6" ht="12.75">
      <c r="A4323" s="17" t="s">
        <v>741</v>
      </c>
      <c r="B4323" s="108">
        <v>250391000</v>
      </c>
      <c r="C4323" s="108"/>
      <c r="D4323" s="108">
        <v>239617970</v>
      </c>
      <c r="E4323" s="17"/>
      <c r="F4323" s="14">
        <f t="shared" si="148"/>
        <v>0.9569751708328175</v>
      </c>
    </row>
    <row r="4324" spans="1:6" ht="12.75">
      <c r="A4324" s="17" t="s">
        <v>486</v>
      </c>
      <c r="B4324" s="108">
        <v>22576500</v>
      </c>
      <c r="C4324" s="108"/>
      <c r="D4324" s="108">
        <v>23401110</v>
      </c>
      <c r="E4324" s="17"/>
      <c r="F4324" s="14">
        <f t="shared" si="148"/>
        <v>1.036525147830709</v>
      </c>
    </row>
    <row r="4325" spans="1:6" ht="12.75">
      <c r="A4325" s="17" t="s">
        <v>487</v>
      </c>
      <c r="B4325" s="108">
        <v>1437360600</v>
      </c>
      <c r="C4325" s="108"/>
      <c r="D4325" s="108">
        <v>1490569210</v>
      </c>
      <c r="E4325" s="17"/>
      <c r="F4325" s="14">
        <f t="shared" si="148"/>
        <v>1.0370182750243746</v>
      </c>
    </row>
    <row r="4326" spans="1:6" ht="12.75">
      <c r="A4326" s="8" t="s">
        <v>488</v>
      </c>
      <c r="B4326" s="35">
        <f>SUM(B4327:B4329)</f>
        <v>888771500</v>
      </c>
      <c r="C4326" s="35"/>
      <c r="D4326" s="35">
        <f>SUM(D4327:D4329)</f>
        <v>926711026</v>
      </c>
      <c r="E4326" s="35"/>
      <c r="F4326" s="10">
        <f t="shared" si="148"/>
        <v>1.0426876041817272</v>
      </c>
    </row>
    <row r="4327" spans="1:6" ht="12.75">
      <c r="A4327" s="17" t="s">
        <v>489</v>
      </c>
      <c r="B4327" s="108">
        <v>57888300</v>
      </c>
      <c r="C4327" s="108"/>
      <c r="D4327" s="108">
        <v>60816110</v>
      </c>
      <c r="E4327" s="17"/>
      <c r="F4327" s="14">
        <f t="shared" si="148"/>
        <v>1.0505768868666034</v>
      </c>
    </row>
    <row r="4328" spans="1:6" ht="12.75">
      <c r="A4328" s="17" t="s">
        <v>490</v>
      </c>
      <c r="B4328" s="108">
        <v>714128000</v>
      </c>
      <c r="C4328" s="108"/>
      <c r="D4328" s="108">
        <v>753124276</v>
      </c>
      <c r="E4328" s="17"/>
      <c r="F4328" s="14">
        <f t="shared" si="148"/>
        <v>1.054606843591065</v>
      </c>
    </row>
    <row r="4329" spans="1:6" ht="12.75">
      <c r="A4329" s="17" t="s">
        <v>2086</v>
      </c>
      <c r="B4329" s="108">
        <v>116755200</v>
      </c>
      <c r="C4329" s="108"/>
      <c r="D4329" s="108">
        <v>112770640</v>
      </c>
      <c r="E4329" s="17"/>
      <c r="F4329" s="14">
        <f t="shared" si="148"/>
        <v>0.9658725264485007</v>
      </c>
    </row>
    <row r="4330" spans="1:6" ht="12.75">
      <c r="A4330" s="8" t="s">
        <v>491</v>
      </c>
      <c r="B4330" s="35">
        <f>SUM(B4331:B4336)</f>
        <v>784399500</v>
      </c>
      <c r="C4330" s="35"/>
      <c r="D4330" s="35">
        <f>SUM(D4331:D4336)</f>
        <v>817678470</v>
      </c>
      <c r="E4330" s="35"/>
      <c r="F4330" s="10">
        <f t="shared" si="148"/>
        <v>1.0424260469314424</v>
      </c>
    </row>
    <row r="4331" spans="1:6" ht="12.75">
      <c r="A4331" s="17" t="s">
        <v>492</v>
      </c>
      <c r="B4331" s="108">
        <v>25228300</v>
      </c>
      <c r="C4331" s="108"/>
      <c r="D4331" s="108">
        <v>27482940</v>
      </c>
      <c r="E4331" s="17"/>
      <c r="F4331" s="14">
        <f t="shared" si="148"/>
        <v>1.0893694779275656</v>
      </c>
    </row>
    <row r="4332" spans="1:6" ht="12.75">
      <c r="A4332" s="17" t="s">
        <v>493</v>
      </c>
      <c r="B4332" s="108">
        <v>79902100</v>
      </c>
      <c r="C4332" s="108"/>
      <c r="D4332" s="108">
        <v>80116700</v>
      </c>
      <c r="E4332" s="17"/>
      <c r="F4332" s="14">
        <f t="shared" si="148"/>
        <v>1.0026857867315127</v>
      </c>
    </row>
    <row r="4333" spans="1:6" ht="12.75">
      <c r="A4333" s="17" t="s">
        <v>494</v>
      </c>
      <c r="B4333" s="108">
        <v>302184400</v>
      </c>
      <c r="C4333" s="108"/>
      <c r="D4333" s="108">
        <v>322642060</v>
      </c>
      <c r="E4333" s="17"/>
      <c r="F4333" s="14">
        <f t="shared" si="148"/>
        <v>1.0676992591278702</v>
      </c>
    </row>
    <row r="4334" spans="1:6" ht="12.75">
      <c r="A4334" s="17" t="s">
        <v>495</v>
      </c>
      <c r="B4334" s="108">
        <v>306952900</v>
      </c>
      <c r="C4334" s="108"/>
      <c r="D4334" s="108">
        <v>307805600</v>
      </c>
      <c r="E4334" s="17"/>
      <c r="F4334" s="14">
        <f t="shared" si="148"/>
        <v>1.0027779506236951</v>
      </c>
    </row>
    <row r="4335" spans="1:6" ht="12.75">
      <c r="A4335" s="17" t="s">
        <v>496</v>
      </c>
      <c r="B4335" s="108">
        <v>63051700</v>
      </c>
      <c r="C4335" s="108"/>
      <c r="D4335" s="108">
        <v>72384640</v>
      </c>
      <c r="E4335" s="17"/>
      <c r="F4335" s="14">
        <f t="shared" si="148"/>
        <v>1.1480204340247766</v>
      </c>
    </row>
    <row r="4336" spans="1:6" ht="12.75">
      <c r="A4336" s="17" t="s">
        <v>497</v>
      </c>
      <c r="B4336" s="108">
        <v>7080100</v>
      </c>
      <c r="C4336" s="108"/>
      <c r="D4336" s="108">
        <v>7246530</v>
      </c>
      <c r="E4336" s="17"/>
      <c r="F4336" s="14">
        <f t="shared" si="148"/>
        <v>1.0235067301309304</v>
      </c>
    </row>
    <row r="4337" spans="1:6" ht="12.75">
      <c r="A4337" s="8" t="s">
        <v>498</v>
      </c>
      <c r="B4337" s="35">
        <f>SUM(B4338)</f>
        <v>682298500</v>
      </c>
      <c r="C4337" s="35"/>
      <c r="D4337" s="35">
        <f>SUM(D4338)</f>
        <v>749534847</v>
      </c>
      <c r="E4337" s="35"/>
      <c r="F4337" s="10">
        <f t="shared" si="148"/>
        <v>1.098543888048999</v>
      </c>
    </row>
    <row r="4338" spans="1:6" ht="12.75">
      <c r="A4338" s="17" t="s">
        <v>499</v>
      </c>
      <c r="B4338" s="108">
        <v>682298500</v>
      </c>
      <c r="C4338" s="108"/>
      <c r="D4338" s="108">
        <v>749534847</v>
      </c>
      <c r="E4338" s="17"/>
      <c r="F4338" s="14">
        <f t="shared" si="148"/>
        <v>1.098543888048999</v>
      </c>
    </row>
    <row r="4339" spans="1:6" ht="12.75">
      <c r="A4339" s="8" t="s">
        <v>500</v>
      </c>
      <c r="B4339" s="35">
        <f>SUM(B4340:B4345)</f>
        <v>855406300</v>
      </c>
      <c r="C4339" s="35"/>
      <c r="D4339" s="35">
        <f>SUM(D4340:D4345)</f>
        <v>865134461</v>
      </c>
      <c r="E4339" s="35"/>
      <c r="F4339" s="10">
        <f t="shared" si="148"/>
        <v>1.011372561787305</v>
      </c>
    </row>
    <row r="4340" spans="1:6" ht="12.75">
      <c r="A4340" s="17" t="s">
        <v>1449</v>
      </c>
      <c r="B4340" s="108">
        <v>262485100</v>
      </c>
      <c r="C4340" s="108"/>
      <c r="D4340" s="108">
        <v>252854030</v>
      </c>
      <c r="E4340" s="17"/>
      <c r="F4340" s="14">
        <f t="shared" si="148"/>
        <v>0.9633081268231988</v>
      </c>
    </row>
    <row r="4341" spans="1:6" ht="12.75">
      <c r="A4341" s="17" t="s">
        <v>501</v>
      </c>
      <c r="B4341" s="108">
        <v>361420700</v>
      </c>
      <c r="C4341" s="108"/>
      <c r="D4341" s="108">
        <v>367597211</v>
      </c>
      <c r="E4341" s="17"/>
      <c r="F4341" s="14">
        <f t="shared" si="148"/>
        <v>1.017089533056629</v>
      </c>
    </row>
    <row r="4342" spans="1:6" ht="12.75">
      <c r="A4342" s="17" t="s">
        <v>502</v>
      </c>
      <c r="B4342" s="108">
        <v>69833500</v>
      </c>
      <c r="C4342" s="108"/>
      <c r="D4342" s="108">
        <v>74096980</v>
      </c>
      <c r="E4342" s="17"/>
      <c r="F4342" s="14">
        <f t="shared" si="148"/>
        <v>1.0610520738613989</v>
      </c>
    </row>
    <row r="4343" spans="1:6" ht="12.75">
      <c r="A4343" s="17" t="s">
        <v>68</v>
      </c>
      <c r="B4343" s="108">
        <v>40629600</v>
      </c>
      <c r="C4343" s="108"/>
      <c r="D4343" s="108">
        <v>44613540</v>
      </c>
      <c r="E4343" s="17"/>
      <c r="F4343" s="14">
        <f t="shared" si="148"/>
        <v>1.0980551125287967</v>
      </c>
    </row>
    <row r="4344" spans="1:6" ht="12.75">
      <c r="A4344" s="17" t="s">
        <v>1411</v>
      </c>
      <c r="B4344" s="108">
        <v>108892200</v>
      </c>
      <c r="C4344" s="108"/>
      <c r="D4344" s="108">
        <v>111969580</v>
      </c>
      <c r="E4344" s="17"/>
      <c r="F4344" s="14">
        <f t="shared" si="148"/>
        <v>1.0282607937023955</v>
      </c>
    </row>
    <row r="4345" spans="1:6" ht="12.75">
      <c r="A4345" s="17" t="s">
        <v>503</v>
      </c>
      <c r="B4345" s="108">
        <v>12145200</v>
      </c>
      <c r="C4345" s="108"/>
      <c r="D4345" s="108">
        <v>14003120</v>
      </c>
      <c r="E4345" s="17"/>
      <c r="F4345" s="14">
        <f t="shared" si="148"/>
        <v>1.1529756611665514</v>
      </c>
    </row>
    <row r="4346" spans="1:6" ht="12.75">
      <c r="A4346" s="8" t="s">
        <v>504</v>
      </c>
      <c r="B4346" s="35">
        <f>SUM(B4347:B4353)</f>
        <v>938785500</v>
      </c>
      <c r="C4346" s="35"/>
      <c r="D4346" s="35">
        <f>SUM(D4347:D4353)</f>
        <v>963479760</v>
      </c>
      <c r="E4346" s="35"/>
      <c r="F4346" s="10">
        <f t="shared" si="148"/>
        <v>1.0263044753034638</v>
      </c>
    </row>
    <row r="4347" spans="1:6" ht="12.75">
      <c r="A4347" s="17" t="s">
        <v>1679</v>
      </c>
      <c r="B4347" s="108">
        <v>292343900</v>
      </c>
      <c r="C4347" s="108"/>
      <c r="D4347" s="108">
        <v>300275704</v>
      </c>
      <c r="E4347" s="17"/>
      <c r="F4347" s="14">
        <f t="shared" si="148"/>
        <v>1.0271317581793225</v>
      </c>
    </row>
    <row r="4348" spans="1:6" ht="12.75">
      <c r="A4348" s="17" t="s">
        <v>505</v>
      </c>
      <c r="B4348" s="108">
        <v>92652900</v>
      </c>
      <c r="C4348" s="108"/>
      <c r="D4348" s="108">
        <v>95555530</v>
      </c>
      <c r="E4348" s="17"/>
      <c r="F4348" s="14">
        <f t="shared" si="148"/>
        <v>1.0313279994473998</v>
      </c>
    </row>
    <row r="4349" spans="1:6" ht="12.75">
      <c r="A4349" s="17" t="s">
        <v>2175</v>
      </c>
      <c r="B4349" s="108">
        <v>190850100</v>
      </c>
      <c r="C4349" s="108"/>
      <c r="D4349" s="108">
        <v>202251930</v>
      </c>
      <c r="E4349" s="17"/>
      <c r="F4349" s="14">
        <f t="shared" si="148"/>
        <v>1.0597423318091004</v>
      </c>
    </row>
    <row r="4350" spans="1:6" ht="12.75">
      <c r="A4350" s="17" t="s">
        <v>506</v>
      </c>
      <c r="B4350" s="108">
        <v>14049600</v>
      </c>
      <c r="C4350" s="108"/>
      <c r="D4350" s="108">
        <v>15697010</v>
      </c>
      <c r="E4350" s="17"/>
      <c r="F4350" s="14">
        <f t="shared" si="148"/>
        <v>1.1172567190524998</v>
      </c>
    </row>
    <row r="4351" spans="1:6" ht="12.75">
      <c r="A4351" s="17" t="s">
        <v>507</v>
      </c>
      <c r="B4351" s="108">
        <v>137155600</v>
      </c>
      <c r="C4351" s="108"/>
      <c r="D4351" s="108">
        <v>138652670</v>
      </c>
      <c r="E4351" s="17"/>
      <c r="F4351" s="14">
        <f t="shared" si="148"/>
        <v>1.0109151212199867</v>
      </c>
    </row>
    <row r="4352" spans="1:6" ht="12.75">
      <c r="A4352" s="17" t="s">
        <v>2494</v>
      </c>
      <c r="B4352" s="108">
        <v>200993400</v>
      </c>
      <c r="C4352" s="108"/>
      <c r="D4352" s="108">
        <v>199655176</v>
      </c>
      <c r="E4352" s="17"/>
      <c r="F4352" s="14">
        <f t="shared" si="148"/>
        <v>0.993341950531709</v>
      </c>
    </row>
    <row r="4353" spans="1:6" ht="12.75">
      <c r="A4353" s="17" t="s">
        <v>508</v>
      </c>
      <c r="B4353" s="108">
        <v>10740000</v>
      </c>
      <c r="C4353" s="108"/>
      <c r="D4353" s="108">
        <v>11391740</v>
      </c>
      <c r="E4353" s="17"/>
      <c r="F4353" s="14">
        <f t="shared" si="148"/>
        <v>1.060683426443203</v>
      </c>
    </row>
    <row r="4354" spans="1:6" ht="12.75">
      <c r="A4354" s="8" t="s">
        <v>509</v>
      </c>
      <c r="B4354" s="35">
        <f>SUM(B4355:B4362)</f>
        <v>1428400700</v>
      </c>
      <c r="C4354" s="35"/>
      <c r="D4354" s="35">
        <f>SUM(D4355:D4362)</f>
        <v>1444764156</v>
      </c>
      <c r="E4354" s="35"/>
      <c r="F4354" s="10">
        <f t="shared" si="148"/>
        <v>1.0114557882812576</v>
      </c>
    </row>
    <row r="4355" spans="1:6" ht="12.75">
      <c r="A4355" s="17" t="s">
        <v>510</v>
      </c>
      <c r="B4355" s="108">
        <v>222799100</v>
      </c>
      <c r="C4355" s="108"/>
      <c r="D4355" s="108">
        <v>225110390</v>
      </c>
      <c r="E4355" s="17"/>
      <c r="F4355" s="14">
        <f t="shared" si="148"/>
        <v>1.0103738749393512</v>
      </c>
    </row>
    <row r="4356" spans="1:6" ht="12.75">
      <c r="A4356" s="17" t="s">
        <v>511</v>
      </c>
      <c r="B4356" s="108">
        <v>16941200</v>
      </c>
      <c r="C4356" s="108"/>
      <c r="D4356" s="108">
        <v>18199740</v>
      </c>
      <c r="E4356" s="17"/>
      <c r="F4356" s="14">
        <f t="shared" si="148"/>
        <v>1.0742887162656718</v>
      </c>
    </row>
    <row r="4357" spans="1:6" ht="12.75">
      <c r="A4357" s="17" t="s">
        <v>512</v>
      </c>
      <c r="B4357" s="108">
        <v>122734100</v>
      </c>
      <c r="C4357" s="108"/>
      <c r="D4357" s="108">
        <v>111586850</v>
      </c>
      <c r="E4357" s="17"/>
      <c r="F4357" s="14">
        <f t="shared" si="148"/>
        <v>0.9091756080828393</v>
      </c>
    </row>
    <row r="4358" spans="1:6" ht="12.75">
      <c r="A4358" s="17" t="s">
        <v>513</v>
      </c>
      <c r="B4358" s="108">
        <v>129133400</v>
      </c>
      <c r="C4358" s="108"/>
      <c r="D4358" s="108">
        <v>122623310</v>
      </c>
      <c r="E4358" s="17"/>
      <c r="F4358" s="14">
        <f t="shared" si="148"/>
        <v>0.9495863192636452</v>
      </c>
    </row>
    <row r="4359" spans="1:6" ht="12.75">
      <c r="A4359" s="17" t="s">
        <v>514</v>
      </c>
      <c r="B4359" s="108">
        <v>184284600</v>
      </c>
      <c r="C4359" s="108"/>
      <c r="D4359" s="108">
        <v>198063910</v>
      </c>
      <c r="E4359" s="17"/>
      <c r="F4359" s="14">
        <f t="shared" si="148"/>
        <v>1.0747719017215762</v>
      </c>
    </row>
    <row r="4360" spans="1:6" ht="12.75">
      <c r="A4360" s="17" t="s">
        <v>515</v>
      </c>
      <c r="B4360" s="108">
        <v>28971500</v>
      </c>
      <c r="C4360" s="108"/>
      <c r="D4360" s="108">
        <v>33801585</v>
      </c>
      <c r="E4360" s="17"/>
      <c r="F4360" s="14">
        <f t="shared" si="148"/>
        <v>1.1667184992147455</v>
      </c>
    </row>
    <row r="4361" spans="1:6" ht="12.75">
      <c r="A4361" s="17" t="s">
        <v>598</v>
      </c>
      <c r="B4361" s="108">
        <v>696706500</v>
      </c>
      <c r="C4361" s="108"/>
      <c r="D4361" s="108">
        <v>709000791</v>
      </c>
      <c r="E4361" s="17"/>
      <c r="F4361" s="14">
        <f t="shared" si="148"/>
        <v>1.017646298692491</v>
      </c>
    </row>
    <row r="4362" spans="1:6" ht="12.75">
      <c r="A4362" s="17" t="s">
        <v>1403</v>
      </c>
      <c r="B4362" s="108">
        <v>26830300</v>
      </c>
      <c r="C4362" s="108"/>
      <c r="D4362" s="108">
        <v>26377580</v>
      </c>
      <c r="E4362" s="17"/>
      <c r="F4362" s="14">
        <f t="shared" si="148"/>
        <v>0.9831265397703343</v>
      </c>
    </row>
    <row r="4364" spans="1:6" ht="12.75">
      <c r="A4364" s="43" t="s">
        <v>2183</v>
      </c>
      <c r="B4364" s="44"/>
      <c r="C4364" s="44"/>
      <c r="D4364" s="44"/>
      <c r="E4364" s="44"/>
      <c r="F4364" s="45"/>
    </row>
    <row r="4365" spans="1:6" ht="12.75">
      <c r="A4365" s="46"/>
      <c r="B4365" s="11"/>
      <c r="C4365" s="11"/>
      <c r="D4365" s="11"/>
      <c r="E4365" s="11"/>
      <c r="F4365" s="42"/>
    </row>
    <row r="4366" spans="1:6" ht="12.75">
      <c r="A4366" s="19" t="s">
        <v>977</v>
      </c>
      <c r="B4366" s="5">
        <v>2005</v>
      </c>
      <c r="C4366" s="5" t="s">
        <v>978</v>
      </c>
      <c r="D4366" s="5">
        <v>2005</v>
      </c>
      <c r="E4366" s="19"/>
      <c r="F4366" s="47"/>
    </row>
    <row r="4367" spans="1:6" ht="13.5" thickBot="1">
      <c r="A4367" s="48" t="s">
        <v>979</v>
      </c>
      <c r="B4367" s="49" t="s">
        <v>980</v>
      </c>
      <c r="C4367" s="48"/>
      <c r="D4367" s="48" t="s">
        <v>981</v>
      </c>
      <c r="E4367" s="48"/>
      <c r="F4367" s="50" t="s">
        <v>982</v>
      </c>
    </row>
    <row r="4368" spans="1:6" ht="12.75">
      <c r="A4368" s="11"/>
      <c r="B4368" s="13"/>
      <c r="C4368" s="13"/>
      <c r="D4368" s="13"/>
      <c r="E4368" s="11"/>
      <c r="F4368" s="42"/>
    </row>
    <row r="4369" spans="1:6" ht="12.75">
      <c r="A4369" s="8" t="s">
        <v>1404</v>
      </c>
      <c r="B4369" s="35">
        <f>SUM(B4370:B4377)</f>
        <v>1055375700</v>
      </c>
      <c r="C4369" s="35"/>
      <c r="D4369" s="35">
        <f>SUM(D4370:D4377)</f>
        <v>1161956522</v>
      </c>
      <c r="E4369" s="35"/>
      <c r="F4369" s="10">
        <f aca="true" t="shared" si="149" ref="F4369:F4404">SUM(D4369/B4369)</f>
        <v>1.100988512432113</v>
      </c>
    </row>
    <row r="4370" spans="1:6" ht="12.75">
      <c r="A4370" s="17" t="s">
        <v>1405</v>
      </c>
      <c r="B4370" s="108">
        <v>19719300</v>
      </c>
      <c r="C4370" s="108"/>
      <c r="D4370" s="108">
        <v>20564610</v>
      </c>
      <c r="E4370" s="17"/>
      <c r="F4370" s="14">
        <f t="shared" si="149"/>
        <v>1.0428671403143113</v>
      </c>
    </row>
    <row r="4371" spans="1:6" ht="12.75">
      <c r="A4371" s="17" t="s">
        <v>1406</v>
      </c>
      <c r="B4371" s="108">
        <v>21100500</v>
      </c>
      <c r="C4371" s="108"/>
      <c r="D4371" s="108">
        <v>20281250</v>
      </c>
      <c r="E4371" s="17"/>
      <c r="F4371" s="14">
        <f t="shared" si="149"/>
        <v>0.9611739058316153</v>
      </c>
    </row>
    <row r="4372" spans="1:6" ht="12.75">
      <c r="A4372" s="17" t="s">
        <v>1407</v>
      </c>
      <c r="B4372" s="108">
        <v>108484400</v>
      </c>
      <c r="C4372" s="108"/>
      <c r="D4372" s="108">
        <v>104493640</v>
      </c>
      <c r="E4372" s="17"/>
      <c r="F4372" s="14">
        <f t="shared" si="149"/>
        <v>0.9632135127262538</v>
      </c>
    </row>
    <row r="4373" spans="1:6" ht="12.75">
      <c r="A4373" s="17" t="s">
        <v>1408</v>
      </c>
      <c r="B4373" s="108">
        <v>17528700</v>
      </c>
      <c r="C4373" s="108"/>
      <c r="D4373" s="108">
        <v>17533090</v>
      </c>
      <c r="E4373" s="17"/>
      <c r="F4373" s="14">
        <f t="shared" si="149"/>
        <v>1.0002504464107436</v>
      </c>
    </row>
    <row r="4374" spans="1:6" ht="12.75">
      <c r="A4374" s="17" t="s">
        <v>2797</v>
      </c>
      <c r="B4374" s="108">
        <v>141992900</v>
      </c>
      <c r="C4374" s="108"/>
      <c r="D4374" s="108">
        <v>137799290</v>
      </c>
      <c r="E4374" s="17"/>
      <c r="F4374" s="14">
        <f t="shared" si="149"/>
        <v>0.9704660585141933</v>
      </c>
    </row>
    <row r="4375" spans="1:6" ht="12.75">
      <c r="A4375" s="17" t="s">
        <v>2163</v>
      </c>
      <c r="B4375" s="108">
        <v>282260300</v>
      </c>
      <c r="C4375" s="108"/>
      <c r="D4375" s="108">
        <v>281562560</v>
      </c>
      <c r="E4375" s="17"/>
      <c r="F4375" s="14">
        <f t="shared" si="149"/>
        <v>0.9975280264351735</v>
      </c>
    </row>
    <row r="4376" spans="1:6" ht="12.75">
      <c r="A4376" s="17" t="s">
        <v>1409</v>
      </c>
      <c r="B4376" s="108">
        <v>371193000</v>
      </c>
      <c r="C4376" s="108"/>
      <c r="D4376" s="108">
        <v>484006600</v>
      </c>
      <c r="E4376" s="17"/>
      <c r="F4376" s="14">
        <f t="shared" si="149"/>
        <v>1.3039216795575348</v>
      </c>
    </row>
    <row r="4377" spans="1:6" ht="12.75">
      <c r="A4377" s="17" t="s">
        <v>1410</v>
      </c>
      <c r="B4377" s="108">
        <v>93096600</v>
      </c>
      <c r="C4377" s="108"/>
      <c r="D4377" s="108">
        <v>95715482</v>
      </c>
      <c r="E4377" s="17"/>
      <c r="F4377" s="14">
        <f t="shared" si="149"/>
        <v>1.028130801769345</v>
      </c>
    </row>
    <row r="4378" spans="1:6" ht="12.75">
      <c r="A4378" s="8" t="s">
        <v>528</v>
      </c>
      <c r="B4378" s="35">
        <f>SUM(B4379:B4381)</f>
        <v>1253377700</v>
      </c>
      <c r="C4378" s="35"/>
      <c r="D4378" s="35">
        <f>SUM(D4379:D4381)</f>
        <v>1265581644</v>
      </c>
      <c r="E4378" s="35"/>
      <c r="F4378" s="10">
        <f t="shared" si="149"/>
        <v>1.0097368446877586</v>
      </c>
    </row>
    <row r="4379" spans="1:6" ht="12.75">
      <c r="A4379" s="17" t="s">
        <v>529</v>
      </c>
      <c r="B4379" s="108">
        <v>153164900</v>
      </c>
      <c r="C4379" s="108"/>
      <c r="D4379" s="108">
        <v>156627975</v>
      </c>
      <c r="E4379" s="17"/>
      <c r="F4379" s="14">
        <f t="shared" si="149"/>
        <v>1.0226101084517405</v>
      </c>
    </row>
    <row r="4380" spans="1:6" ht="12.75">
      <c r="A4380" s="17" t="s">
        <v>663</v>
      </c>
      <c r="B4380" s="108">
        <v>781068500</v>
      </c>
      <c r="C4380" s="108"/>
      <c r="D4380" s="108">
        <v>792502941</v>
      </c>
      <c r="E4380" s="17"/>
      <c r="F4380" s="14">
        <f t="shared" si="149"/>
        <v>1.0146394855252772</v>
      </c>
    </row>
    <row r="4381" spans="1:6" ht="12.75">
      <c r="A4381" s="17" t="s">
        <v>530</v>
      </c>
      <c r="B4381" s="108">
        <v>319144300</v>
      </c>
      <c r="C4381" s="108"/>
      <c r="D4381" s="108">
        <v>316450728</v>
      </c>
      <c r="E4381" s="17"/>
      <c r="F4381" s="14">
        <f t="shared" si="149"/>
        <v>0.9915600184618681</v>
      </c>
    </row>
    <row r="4382" spans="1:6" ht="12.75">
      <c r="A4382" s="8" t="s">
        <v>531</v>
      </c>
      <c r="B4382" s="35">
        <f>SUM(B4383:B4388)</f>
        <v>1066919100</v>
      </c>
      <c r="C4382" s="35"/>
      <c r="D4382" s="35">
        <f>SUM(D4383:D4388)</f>
        <v>1056369780</v>
      </c>
      <c r="E4382" s="35"/>
      <c r="F4382" s="10">
        <f t="shared" si="149"/>
        <v>0.990112352473585</v>
      </c>
    </row>
    <row r="4383" spans="1:6" ht="12.75">
      <c r="A4383" s="17" t="s">
        <v>532</v>
      </c>
      <c r="B4383" s="108">
        <v>184591700</v>
      </c>
      <c r="C4383" s="108"/>
      <c r="D4383" s="108">
        <v>167393120</v>
      </c>
      <c r="E4383" s="17"/>
      <c r="F4383" s="14">
        <f t="shared" si="149"/>
        <v>0.9068290719463551</v>
      </c>
    </row>
    <row r="4384" spans="1:6" ht="12.75">
      <c r="A4384" s="17" t="s">
        <v>533</v>
      </c>
      <c r="B4384" s="108">
        <v>74128100</v>
      </c>
      <c r="C4384" s="108"/>
      <c r="D4384" s="108">
        <v>76824500</v>
      </c>
      <c r="E4384" s="17"/>
      <c r="F4384" s="14">
        <f t="shared" si="149"/>
        <v>1.0363748699885738</v>
      </c>
    </row>
    <row r="4385" spans="1:6" ht="12.75">
      <c r="A4385" s="17" t="s">
        <v>534</v>
      </c>
      <c r="B4385" s="108">
        <v>215937600</v>
      </c>
      <c r="C4385" s="108"/>
      <c r="D4385" s="108">
        <v>220051260</v>
      </c>
      <c r="E4385" s="17"/>
      <c r="F4385" s="14">
        <f t="shared" si="149"/>
        <v>1.0190502256207348</v>
      </c>
    </row>
    <row r="4386" spans="1:6" ht="12.75">
      <c r="A4386" s="17" t="s">
        <v>535</v>
      </c>
      <c r="B4386" s="108">
        <v>9216000</v>
      </c>
      <c r="C4386" s="108"/>
      <c r="D4386" s="108">
        <v>9870360</v>
      </c>
      <c r="E4386" s="17"/>
      <c r="F4386" s="14">
        <f t="shared" si="149"/>
        <v>1.0710026041666667</v>
      </c>
    </row>
    <row r="4387" spans="1:6" ht="12.75">
      <c r="A4387" s="17" t="s">
        <v>536</v>
      </c>
      <c r="B4387" s="108">
        <v>191354600</v>
      </c>
      <c r="C4387" s="108"/>
      <c r="D4387" s="108">
        <v>198385405</v>
      </c>
      <c r="E4387" s="17"/>
      <c r="F4387" s="14">
        <f t="shared" si="149"/>
        <v>1.036742283697387</v>
      </c>
    </row>
    <row r="4388" spans="1:6" ht="12.75">
      <c r="A4388" s="17" t="s">
        <v>2987</v>
      </c>
      <c r="B4388" s="108">
        <v>391691100</v>
      </c>
      <c r="C4388" s="108"/>
      <c r="D4388" s="108">
        <v>383845135</v>
      </c>
      <c r="E4388" s="17"/>
      <c r="F4388" s="14">
        <f t="shared" si="149"/>
        <v>0.9799689985297088</v>
      </c>
    </row>
    <row r="4389" spans="1:6" ht="12.75">
      <c r="A4389" s="8" t="s">
        <v>537</v>
      </c>
      <c r="B4389" s="35">
        <f>SUM(B4390:B4397)</f>
        <v>1066515800</v>
      </c>
      <c r="C4389" s="35"/>
      <c r="D4389" s="35">
        <f>SUM(D4390:D4397)</f>
        <v>1111051503</v>
      </c>
      <c r="E4389" s="35"/>
      <c r="F4389" s="10">
        <f t="shared" si="149"/>
        <v>1.0417581277276904</v>
      </c>
    </row>
    <row r="4390" spans="1:6" ht="12.75">
      <c r="A4390" s="17" t="s">
        <v>1466</v>
      </c>
      <c r="B4390" s="108">
        <v>152136600</v>
      </c>
      <c r="C4390" s="108"/>
      <c r="D4390" s="108">
        <v>154115635</v>
      </c>
      <c r="E4390" s="17"/>
      <c r="F4390" s="14">
        <f t="shared" si="149"/>
        <v>1.0130082767723216</v>
      </c>
    </row>
    <row r="4391" spans="1:6" ht="12.75">
      <c r="A4391" s="17" t="s">
        <v>2602</v>
      </c>
      <c r="B4391" s="108">
        <v>262432000</v>
      </c>
      <c r="C4391" s="108"/>
      <c r="D4391" s="108">
        <v>271069337</v>
      </c>
      <c r="E4391" s="17"/>
      <c r="F4391" s="14">
        <f t="shared" si="149"/>
        <v>1.032912666900378</v>
      </c>
    </row>
    <row r="4392" spans="1:6" ht="12.75">
      <c r="A4392" s="17" t="s">
        <v>1127</v>
      </c>
      <c r="B4392" s="108">
        <v>24265500</v>
      </c>
      <c r="C4392" s="108"/>
      <c r="D4392" s="108">
        <v>25657120</v>
      </c>
      <c r="E4392" s="17"/>
      <c r="F4392" s="14">
        <f t="shared" si="149"/>
        <v>1.0573497352207868</v>
      </c>
    </row>
    <row r="4393" spans="1:6" ht="12.75">
      <c r="A4393" s="17" t="s">
        <v>538</v>
      </c>
      <c r="B4393" s="108">
        <v>25671600</v>
      </c>
      <c r="C4393" s="108"/>
      <c r="D4393" s="108">
        <v>28846220</v>
      </c>
      <c r="E4393" s="17"/>
      <c r="F4393" s="14">
        <f t="shared" si="149"/>
        <v>1.123662724567226</v>
      </c>
    </row>
    <row r="4394" spans="1:6" ht="12.75">
      <c r="A4394" s="17" t="s">
        <v>539</v>
      </c>
      <c r="B4394" s="108">
        <v>347681000</v>
      </c>
      <c r="C4394" s="108"/>
      <c r="D4394" s="108">
        <v>363381826</v>
      </c>
      <c r="E4394" s="17"/>
      <c r="F4394" s="14">
        <f t="shared" si="149"/>
        <v>1.045158711577567</v>
      </c>
    </row>
    <row r="4395" spans="1:6" ht="12.75">
      <c r="A4395" s="17" t="s">
        <v>2765</v>
      </c>
      <c r="B4395" s="108">
        <v>152979300</v>
      </c>
      <c r="C4395" s="108"/>
      <c r="D4395" s="108">
        <v>156077995</v>
      </c>
      <c r="E4395" s="17"/>
      <c r="F4395" s="14">
        <f t="shared" si="149"/>
        <v>1.0202556489668864</v>
      </c>
    </row>
    <row r="4396" spans="1:6" ht="12.75">
      <c r="A4396" s="17" t="s">
        <v>540</v>
      </c>
      <c r="B4396" s="108">
        <v>15692400</v>
      </c>
      <c r="C4396" s="108"/>
      <c r="D4396" s="108">
        <v>17683620</v>
      </c>
      <c r="E4396" s="17"/>
      <c r="F4396" s="14">
        <f t="shared" si="149"/>
        <v>1.1268907241722108</v>
      </c>
    </row>
    <row r="4397" spans="1:6" ht="12.75">
      <c r="A4397" s="17" t="s">
        <v>541</v>
      </c>
      <c r="B4397" s="108">
        <v>85657400</v>
      </c>
      <c r="C4397" s="108"/>
      <c r="D4397" s="108">
        <v>94219750</v>
      </c>
      <c r="E4397" s="17"/>
      <c r="F4397" s="14">
        <f t="shared" si="149"/>
        <v>1.099960423734552</v>
      </c>
    </row>
    <row r="4398" spans="1:6" ht="12.75">
      <c r="A4398" s="8" t="s">
        <v>542</v>
      </c>
      <c r="B4398" s="35">
        <f>SUM(B4399:B4400)</f>
        <v>1161370100</v>
      </c>
      <c r="C4398" s="35"/>
      <c r="D4398" s="35">
        <f>SUM(D4399:D4400)</f>
        <v>1237437743</v>
      </c>
      <c r="E4398" s="35"/>
      <c r="F4398" s="10">
        <f t="shared" si="149"/>
        <v>1.065498193039411</v>
      </c>
    </row>
    <row r="4399" spans="1:6" ht="12.75">
      <c r="A4399" s="17" t="s">
        <v>543</v>
      </c>
      <c r="B4399" s="108">
        <v>1051968900</v>
      </c>
      <c r="C4399" s="108"/>
      <c r="D4399" s="108">
        <v>1111426900</v>
      </c>
      <c r="E4399" s="17"/>
      <c r="F4399" s="14">
        <f t="shared" si="149"/>
        <v>1.0565206823129467</v>
      </c>
    </row>
    <row r="4400" spans="1:6" ht="12.75">
      <c r="A4400" s="17" t="s">
        <v>544</v>
      </c>
      <c r="B4400" s="108">
        <v>109401200</v>
      </c>
      <c r="C4400" s="108"/>
      <c r="D4400" s="108">
        <v>126010843</v>
      </c>
      <c r="E4400" s="17"/>
      <c r="F4400" s="14">
        <f t="shared" si="149"/>
        <v>1.1518232249737663</v>
      </c>
    </row>
    <row r="4401" spans="1:6" ht="12.75">
      <c r="A4401" s="8" t="s">
        <v>545</v>
      </c>
      <c r="B4401" s="110">
        <v>767365700</v>
      </c>
      <c r="C4401" s="110"/>
      <c r="D4401" s="110">
        <v>884346493</v>
      </c>
      <c r="E4401" s="35"/>
      <c r="F4401" s="10">
        <f t="shared" si="149"/>
        <v>1.1524446466658596</v>
      </c>
    </row>
    <row r="4402" spans="1:6" ht="12.75">
      <c r="A4402" s="8" t="s">
        <v>546</v>
      </c>
      <c r="B4402" s="35">
        <f>SUM(B4403:B4404)</f>
        <v>1209474900</v>
      </c>
      <c r="C4402" s="35"/>
      <c r="D4402" s="35">
        <f>SUM(D4403:D4404)</f>
        <v>1392531020</v>
      </c>
      <c r="E4402" s="35"/>
      <c r="F4402" s="10">
        <f t="shared" si="149"/>
        <v>1.1513517312347696</v>
      </c>
    </row>
    <row r="4403" spans="1:6" ht="12.75">
      <c r="A4403" s="17" t="s">
        <v>547</v>
      </c>
      <c r="B4403" s="108">
        <v>660575500</v>
      </c>
      <c r="C4403" s="108"/>
      <c r="D4403" s="108">
        <v>745500990</v>
      </c>
      <c r="E4403" s="17"/>
      <c r="F4403" s="14">
        <f t="shared" si="149"/>
        <v>1.1285628819113032</v>
      </c>
    </row>
    <row r="4404" spans="1:6" ht="12.75">
      <c r="A4404" s="17" t="s">
        <v>2186</v>
      </c>
      <c r="B4404" s="108">
        <v>548899400</v>
      </c>
      <c r="C4404" s="108"/>
      <c r="D4404" s="108">
        <v>647030030</v>
      </c>
      <c r="E4404" s="17"/>
      <c r="F4404" s="14">
        <f t="shared" si="149"/>
        <v>1.1787770764551755</v>
      </c>
    </row>
    <row r="4405" spans="1:6" ht="12.75">
      <c r="A4405" s="17"/>
      <c r="B4405" s="29"/>
      <c r="C4405" s="29"/>
      <c r="D4405" s="29"/>
      <c r="E4405" s="17"/>
      <c r="F4405" s="14"/>
    </row>
    <row r="4406" spans="1:6" ht="12.75">
      <c r="A4406" s="17"/>
      <c r="B4406" s="29"/>
      <c r="C4406" s="29"/>
      <c r="D4406" s="29"/>
      <c r="E4406" s="17"/>
      <c r="F4406" s="14"/>
    </row>
    <row r="4407" spans="1:6" ht="15.75">
      <c r="A4407" s="22" t="s">
        <v>2015</v>
      </c>
      <c r="B4407" s="35">
        <f>+B4315+B4319+B4326+B4330+B4337+B4339+B4346+B4354+B4369+B4378+B4382+B4389+B4398+B4401+B4402</f>
        <v>17114045400</v>
      </c>
      <c r="C4407" s="35"/>
      <c r="D4407" s="35">
        <f>+D4315+D4319+D4326+D4330+C4405+D4337+D4339+D4346+D4354+D4369+D4378+D4382+D4389+D4398+D4401+D4402</f>
        <v>17982227190</v>
      </c>
      <c r="E4407" s="35"/>
      <c r="F4407" s="10">
        <f>SUM(D4407/B4407)</f>
        <v>1.0507291975513866</v>
      </c>
    </row>
    <row r="4408" spans="1:6" ht="15.75">
      <c r="A4408" s="22"/>
      <c r="B4408" s="61"/>
      <c r="C4408" s="61"/>
      <c r="D4408" s="61"/>
      <c r="E4408" s="61"/>
      <c r="F4408" s="83"/>
    </row>
    <row r="4411" spans="1:5" ht="12.75">
      <c r="A4411" s="17" t="s">
        <v>548</v>
      </c>
      <c r="B4411" s="17" t="s">
        <v>549</v>
      </c>
      <c r="C4411" s="17"/>
      <c r="D4411" s="126" t="s">
        <v>816</v>
      </c>
      <c r="E4411" s="127"/>
    </row>
    <row r="4412" spans="1:5" ht="12.75">
      <c r="A4412" s="17" t="s">
        <v>550</v>
      </c>
      <c r="B4412" s="17" t="s">
        <v>549</v>
      </c>
      <c r="C4412" s="17"/>
      <c r="D4412" s="126" t="s">
        <v>816</v>
      </c>
      <c r="E4412" s="128"/>
    </row>
    <row r="4413" spans="1:5" ht="12.75">
      <c r="A4413" s="17" t="s">
        <v>551</v>
      </c>
      <c r="B4413" s="17" t="s">
        <v>549</v>
      </c>
      <c r="C4413" s="17"/>
      <c r="D4413" s="126" t="s">
        <v>816</v>
      </c>
      <c r="E4413" s="128"/>
    </row>
    <row r="4414" spans="1:5" ht="12.75">
      <c r="A4414" s="17" t="s">
        <v>552</v>
      </c>
      <c r="B4414" s="17" t="s">
        <v>549</v>
      </c>
      <c r="C4414" s="17"/>
      <c r="D4414" s="126" t="s">
        <v>816</v>
      </c>
      <c r="E4414" s="128"/>
    </row>
  </sheetData>
  <sheetProtection/>
  <mergeCells count="76">
    <mergeCell ref="D4411:E4411"/>
    <mergeCell ref="D4412:E4412"/>
    <mergeCell ref="D4413:E4413"/>
    <mergeCell ref="D4414:E4414"/>
    <mergeCell ref="D2674:E2674"/>
    <mergeCell ref="D2794:E2794"/>
    <mergeCell ref="D2795:E2795"/>
    <mergeCell ref="D2796:E2796"/>
    <mergeCell ref="D2672:E2672"/>
    <mergeCell ref="B2427:D2427"/>
    <mergeCell ref="E2527:F2527"/>
    <mergeCell ref="E2528:F2528"/>
    <mergeCell ref="E2529:F2529"/>
    <mergeCell ref="D2880:E2880"/>
    <mergeCell ref="D2881:E2881"/>
    <mergeCell ref="D2928:E2928"/>
    <mergeCell ref="D3010:E3010"/>
    <mergeCell ref="D2797:E2797"/>
    <mergeCell ref="D2877:E2877"/>
    <mergeCell ref="D2878:E2878"/>
    <mergeCell ref="D2879:E2879"/>
    <mergeCell ref="D3179:E3179"/>
    <mergeCell ref="D3180:E3180"/>
    <mergeCell ref="D3181:E3181"/>
    <mergeCell ref="C3210:F3210"/>
    <mergeCell ref="D3011:E3011"/>
    <mergeCell ref="D3037:E3037"/>
    <mergeCell ref="D3038:E3038"/>
    <mergeCell ref="D3039:E3039"/>
    <mergeCell ref="E3342:F3342"/>
    <mergeCell ref="E3343:F3343"/>
    <mergeCell ref="E3344:F3344"/>
    <mergeCell ref="D3211:F3211"/>
    <mergeCell ref="D3284:E3284"/>
    <mergeCell ref="D3285:E3285"/>
    <mergeCell ref="E3428:F3428"/>
    <mergeCell ref="E3429:F3429"/>
    <mergeCell ref="E3430:F3430"/>
    <mergeCell ref="E3431:F3431"/>
    <mergeCell ref="E3426:F3426"/>
    <mergeCell ref="E3427:F3427"/>
    <mergeCell ref="D3590:E3590"/>
    <mergeCell ref="D3591:E3591"/>
    <mergeCell ref="D3592:E3592"/>
    <mergeCell ref="D3593:E3593"/>
    <mergeCell ref="D3483:E3483"/>
    <mergeCell ref="D3484:E3484"/>
    <mergeCell ref="D3485:E3485"/>
    <mergeCell ref="D3589:E3589"/>
    <mergeCell ref="E3946:F3946"/>
    <mergeCell ref="E3947:F3947"/>
    <mergeCell ref="D3888:F3888"/>
    <mergeCell ref="D3889:F3889"/>
    <mergeCell ref="D3859:E3859"/>
    <mergeCell ref="D3860:E3860"/>
    <mergeCell ref="D3861:E3861"/>
    <mergeCell ref="E4135:F4135"/>
    <mergeCell ref="E4136:F4136"/>
    <mergeCell ref="E4138:F4138"/>
    <mergeCell ref="E4137:F4137"/>
    <mergeCell ref="D3986:E3986"/>
    <mergeCell ref="E3943:F3943"/>
    <mergeCell ref="D3984:E3984"/>
    <mergeCell ref="D3985:E3985"/>
    <mergeCell ref="E3944:F3944"/>
    <mergeCell ref="E3945:F3945"/>
    <mergeCell ref="D326:F326"/>
    <mergeCell ref="D4308:F4308"/>
    <mergeCell ref="D4307:F4307"/>
    <mergeCell ref="D4306:F4306"/>
    <mergeCell ref="E4263:F4263"/>
    <mergeCell ref="D4302:F4302"/>
    <mergeCell ref="D4303:F4303"/>
    <mergeCell ref="D4304:F4304"/>
    <mergeCell ref="D4305:F4305"/>
    <mergeCell ref="E4262:F4262"/>
  </mergeCells>
  <printOptions/>
  <pageMargins left="0.75" right="0.337" top="0.5" bottom="0.587" header="0.5" footer="0.5"/>
  <pageSetup horizontalDpi="300" verticalDpi="300" orientation="portrait" scale="88" r:id="rId1"/>
  <headerFooter alignWithMargins="0">
    <oddFooter>&amp;L&amp;"Arial MT,Bold"&amp;6             *&amp;"Arial MT,Regular"   DETERMINED BY STEB
              &amp;"Arial MT,Bold"#&amp;"Arial MT,Regular"  DETERMINED AND  CERTIFIED BY 
                     COUNTY
              &amp;"Arial MT,Bold"P&amp;"Arial MT,Regular"  PORTION&amp;R&amp;P</oddFooter>
  </headerFooter>
  <rowBreaks count="102" manualBreakCount="102">
    <brk id="53" max="5" man="1"/>
    <brk id="108" max="5" man="1"/>
    <brk id="163" max="5" man="1"/>
    <brk id="219" max="5" man="1"/>
    <brk id="250" max="5" man="1"/>
    <brk id="303" max="255" man="1"/>
    <brk id="327" max="5" man="1"/>
    <brk id="382" max="255" man="1"/>
    <brk id="413" max="255" man="1"/>
    <brk id="468" max="255" man="1"/>
    <brk id="489" max="255" man="1"/>
    <brk id="545" max="255" man="1"/>
    <brk id="600" max="255" man="1"/>
    <brk id="622" max="255" man="1"/>
    <brk id="677" max="5" man="1"/>
    <brk id="736" max="255" man="1"/>
    <brk id="763" max="255" man="1"/>
    <brk id="820" max="255" man="1"/>
    <brk id="849" max="255" man="1"/>
    <brk id="900" max="255" man="1"/>
    <brk id="942" max="255" man="1"/>
    <brk id="997" max="255" man="1"/>
    <brk id="1038" max="255" man="1"/>
    <brk id="1056" max="255" man="1"/>
    <brk id="1098" max="255" man="1"/>
    <brk id="1151" max="255" man="1"/>
    <brk id="1207" max="255" man="1"/>
    <brk id="1263" max="5" man="1"/>
    <brk id="1314" max="255" man="1"/>
    <brk id="1347" max="255" man="1"/>
    <brk id="1403" max="255" man="1"/>
    <brk id="1448" max="255" man="1"/>
    <brk id="1495" max="255" man="1"/>
    <brk id="1554" max="5" man="1"/>
    <brk id="1610" max="5" man="1"/>
    <brk id="1627" max="255" man="1"/>
    <brk id="1674" max="255" man="1"/>
    <brk id="1696" max="255" man="1"/>
    <brk id="1752" max="5" man="1"/>
    <brk id="1807" max="5" man="1"/>
    <brk id="1834" max="255" man="1"/>
    <brk id="1864" max="255" man="1"/>
    <brk id="1919" max="5" man="1"/>
    <brk id="1940" max="255" man="1"/>
    <brk id="1996" max="5" man="1"/>
    <brk id="2007" max="255" man="1"/>
    <brk id="2030" max="255" man="1"/>
    <brk id="2072" max="255" man="1"/>
    <brk id="2097" max="255" man="1"/>
    <brk id="2137" max="255" man="1"/>
    <brk id="2193" max="5" man="1"/>
    <brk id="2210" max="255" man="1"/>
    <brk id="2262" max="255" man="1"/>
    <brk id="2289" max="255" man="1"/>
    <brk id="2345" max="5" man="1"/>
    <brk id="2374" max="255" man="1"/>
    <brk id="2432" max="5" man="1"/>
    <brk id="2488" max="255" man="1"/>
    <brk id="2530" max="255" man="1"/>
    <brk id="2582" max="255" man="1"/>
    <brk id="2624" max="255" man="1"/>
    <brk id="2674" max="255" man="1"/>
    <brk id="2728" max="255" man="1"/>
    <brk id="2775" max="255" man="1"/>
    <brk id="2797" max="255" man="1"/>
    <brk id="2851" max="255" man="1"/>
    <brk id="2882" max="255" man="1"/>
    <brk id="2930" max="255" man="1"/>
    <brk id="2982" max="255" man="1"/>
    <brk id="3012" max="255" man="1"/>
    <brk id="3040" max="255" man="1"/>
    <brk id="3077" max="255" man="1"/>
    <brk id="3132" max="255" man="1"/>
    <brk id="3182" max="5" man="1"/>
    <brk id="3212" max="255" man="1"/>
    <brk id="3268" max="255" man="1"/>
    <brk id="3285" max="255" man="1"/>
    <brk id="3345" max="5" man="1"/>
    <brk id="3396" max="5" man="1"/>
    <brk id="3407" max="255" man="1"/>
    <brk id="3432" max="255" man="1"/>
    <brk id="3486" max="255" man="1"/>
    <brk id="3540" max="255" man="1"/>
    <brk id="3595" max="255" man="1"/>
    <brk id="3627" max="255" man="1"/>
    <brk id="3684" max="255" man="1"/>
    <brk id="3707" max="255" man="1"/>
    <brk id="3731" max="255" man="1"/>
    <brk id="3785" max="255" man="1"/>
    <brk id="3806" max="5" man="1"/>
    <brk id="3862" max="255" man="1"/>
    <brk id="3890" max="255" man="1"/>
    <brk id="3948" max="5" man="1"/>
    <brk id="3986" max="255" man="1"/>
    <brk id="4040" max="255" man="1"/>
    <brk id="4087" max="255" man="1"/>
    <brk id="4138" max="255" man="1"/>
    <brk id="4186" max="255" man="1"/>
    <brk id="4238" max="5" man="1"/>
    <brk id="4264" max="255" man="1"/>
    <brk id="4309" max="255" man="1"/>
    <brk id="43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COMM. OF PA. / STATE TAX BD.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E. KNUPP</dc:creator>
  <cp:keywords/>
  <dc:description/>
  <cp:lastModifiedBy>Nicole Porr</cp:lastModifiedBy>
  <cp:lastPrinted>2006-06-22T15:30:53Z</cp:lastPrinted>
  <dcterms:created xsi:type="dcterms:W3CDTF">1999-01-14T13:47:29Z</dcterms:created>
  <dcterms:modified xsi:type="dcterms:W3CDTF">2013-04-25T11:25:45Z</dcterms:modified>
  <cp:category/>
  <cp:version/>
  <cp:contentType/>
  <cp:contentStatus/>
</cp:coreProperties>
</file>